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040" windowHeight="9720" activeTab="0"/>
  </bookViews>
  <sheets>
    <sheet name="Unaff CL(1)" sheetId="1" r:id="rId1"/>
  </sheets>
  <definedNames>
    <definedName name="_xlnm.Print_Area" localSheetId="0">'Unaff CL(1)'!$A$1:$S$106</definedName>
  </definedNames>
  <calcPr fullCalcOnLoad="1"/>
</workbook>
</file>

<file path=xl/sharedStrings.xml><?xml version="1.0" encoding="utf-8"?>
<sst xmlns="http://schemas.openxmlformats.org/spreadsheetml/2006/main" count="399" uniqueCount="127">
  <si>
    <t>Step Aside Dressage</t>
  </si>
  <si>
    <t xml:space="preserve"> @Royal Leisure Centre</t>
  </si>
  <si>
    <t xml:space="preserve">Starters: </t>
  </si>
  <si>
    <t>Thursday 28th March 2013</t>
  </si>
  <si>
    <t>Judge:</t>
  </si>
  <si>
    <t>Mrs Yvonne Huber(5)</t>
  </si>
  <si>
    <t xml:space="preserve">Avr %      </t>
  </si>
  <si>
    <t>Class 1</t>
  </si>
  <si>
    <t>Writer:</t>
  </si>
  <si>
    <t>Miss Margaret Boniface</t>
  </si>
  <si>
    <t>W&amp;T   320
P14  240</t>
  </si>
  <si>
    <t>Unaffiliated (Combined Judged on overall%)</t>
  </si>
  <si>
    <t>OUTDOOR ARENA</t>
  </si>
  <si>
    <t>Walk &amp; Trot 'E'/Preliminary 14</t>
  </si>
  <si>
    <t xml:space="preserve"> </t>
  </si>
  <si>
    <t>Time</t>
  </si>
  <si>
    <t>Test</t>
  </si>
  <si>
    <t>Sect</t>
  </si>
  <si>
    <t>No</t>
  </si>
  <si>
    <t>Rider</t>
  </si>
  <si>
    <t>Horse</t>
  </si>
  <si>
    <t>Marks</t>
  </si>
  <si>
    <t>Col</t>
  </si>
  <si>
    <t>%</t>
  </si>
  <si>
    <t>Placings</t>
  </si>
  <si>
    <t>W&amp;T</t>
  </si>
  <si>
    <t>P</t>
  </si>
  <si>
    <t>O/all</t>
  </si>
  <si>
    <t>SE</t>
  </si>
  <si>
    <t>P14</t>
  </si>
  <si>
    <t>U</t>
  </si>
  <si>
    <t>Ben Leathers</t>
  </si>
  <si>
    <t>Kauto Cyreo</t>
  </si>
  <si>
    <t>Q</t>
  </si>
  <si>
    <t>Vicky Taylor</t>
  </si>
  <si>
    <t>Max</t>
  </si>
  <si>
    <t>2=</t>
  </si>
  <si>
    <t>Mandy Jones</t>
  </si>
  <si>
    <t>Harry</t>
  </si>
  <si>
    <t>Jackie Oxley</t>
  </si>
  <si>
    <t>Head Over Heels</t>
  </si>
  <si>
    <t>Christine Stacey</t>
  </si>
  <si>
    <t>Monty</t>
  </si>
  <si>
    <t xml:space="preserve">Natalie Smith </t>
  </si>
  <si>
    <t>Bella</t>
  </si>
  <si>
    <t>Angela Brown</t>
  </si>
  <si>
    <t>Gulliver</t>
  </si>
  <si>
    <t xml:space="preserve">Sarah Maple </t>
  </si>
  <si>
    <t>Frankie Foxtrot</t>
  </si>
  <si>
    <t>W&amp;TE</t>
  </si>
  <si>
    <t>Pippa Hawksfield</t>
  </si>
  <si>
    <t>The Gingerbread Boy</t>
  </si>
  <si>
    <t>Maxine Lowrie</t>
  </si>
  <si>
    <t>Zifra Zana</t>
  </si>
  <si>
    <t>10=</t>
  </si>
  <si>
    <t>Sophia Ashton</t>
  </si>
  <si>
    <t>Bonmahon Sea Bird</t>
  </si>
  <si>
    <t>Rachel Webb</t>
  </si>
  <si>
    <t>little House Incy</t>
  </si>
  <si>
    <t>Corinne Short</t>
  </si>
  <si>
    <t>Ria</t>
  </si>
  <si>
    <t>Rosie Hewitt</t>
  </si>
  <si>
    <t>Barino Boss</t>
  </si>
  <si>
    <t>Jemima Roblin</t>
  </si>
  <si>
    <t>Mr. Blue Sky</t>
  </si>
  <si>
    <t>Emma Hixon</t>
  </si>
  <si>
    <t>Aldatus Supreme</t>
  </si>
  <si>
    <t>End</t>
  </si>
  <si>
    <t>Dr Wendy Jago(3)</t>
  </si>
  <si>
    <t>Class 2</t>
  </si>
  <si>
    <t>Mrs Lynne Brown</t>
  </si>
  <si>
    <t>W&amp;T   270
P15  230</t>
  </si>
  <si>
    <t>INDOOR ARENA</t>
  </si>
  <si>
    <t>Walk &amp; Trot 'D' /Preliminary 15</t>
  </si>
  <si>
    <t>P15</t>
  </si>
  <si>
    <t>Josie Birchall</t>
  </si>
  <si>
    <t>Bentley</t>
  </si>
  <si>
    <t>Anna Sampson</t>
  </si>
  <si>
    <t>Whambamboo</t>
  </si>
  <si>
    <t>Debbie Elkins</t>
  </si>
  <si>
    <t>Rock Me Ralph</t>
  </si>
  <si>
    <t xml:space="preserve">Sarah Brabrook </t>
  </si>
  <si>
    <t>Mia Celest</t>
  </si>
  <si>
    <t xml:space="preserve">
U</t>
  </si>
  <si>
    <t>Donna Lewis</t>
  </si>
  <si>
    <t>8=</t>
  </si>
  <si>
    <t>W&amp;TD</t>
  </si>
  <si>
    <t>Marisa Upton</t>
  </si>
  <si>
    <t>Pipistrelles Dark Skies</t>
  </si>
  <si>
    <t>Susie Newton</t>
  </si>
  <si>
    <t>Spinway Pearl</t>
  </si>
  <si>
    <t>Hollie Lewis</t>
  </si>
  <si>
    <t>???</t>
  </si>
  <si>
    <t>WD</t>
  </si>
  <si>
    <t>Mrs Pauline Velten(4)</t>
  </si>
  <si>
    <t>Class 3</t>
  </si>
  <si>
    <t>Mrs Sally Stevens</t>
  </si>
  <si>
    <t>N24   260</t>
  </si>
  <si>
    <t>Unaffiliated</t>
  </si>
  <si>
    <t>Novice 24</t>
  </si>
  <si>
    <t>N</t>
  </si>
  <si>
    <t xml:space="preserve">Harriet Mercer  </t>
  </si>
  <si>
    <t>Harlequin's Rollover</t>
  </si>
  <si>
    <t>Liberty Harper</t>
  </si>
  <si>
    <t>Stormhill Russian</t>
  </si>
  <si>
    <t>Sue Morriss</t>
  </si>
  <si>
    <t>Felix</t>
  </si>
  <si>
    <t>Rebecca Hill</t>
  </si>
  <si>
    <t>Rock DJ</t>
  </si>
  <si>
    <t>Caroline Heath</t>
  </si>
  <si>
    <t>Sparkie</t>
  </si>
  <si>
    <t>Mrs Pat Green(3a)</t>
  </si>
  <si>
    <t>Class 4 &amp; 5</t>
  </si>
  <si>
    <t>Mrs Sarah-Jane Cox</t>
  </si>
  <si>
    <t>Novice 39 &amp; Elementary 43</t>
  </si>
  <si>
    <t xml:space="preserve">Marks </t>
  </si>
  <si>
    <t>E</t>
  </si>
  <si>
    <t>E43</t>
  </si>
  <si>
    <t>Kate Lukas</t>
  </si>
  <si>
    <t>Deards Gold Rush</t>
  </si>
  <si>
    <t>N39</t>
  </si>
  <si>
    <t>Candy Crawford</t>
  </si>
  <si>
    <t>Knockmore Lad</t>
  </si>
  <si>
    <t>Ms Debbie Wardle(2a)</t>
  </si>
  <si>
    <t>Class 6</t>
  </si>
  <si>
    <t>Martin Ong Esq.</t>
  </si>
  <si>
    <t>Elementary 59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</si>
</sst>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i/>
      <u val="single"/>
      <sz val="20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u val="single"/>
      <sz val="13"/>
      <name val="Times New Roman"/>
      <family val="1"/>
    </font>
    <font>
      <b/>
      <i/>
      <sz val="11"/>
      <name val="Times New Roman"/>
      <family val="1"/>
    </font>
    <font>
      <b/>
      <i/>
      <sz val="12"/>
      <color indexed="48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52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2"/>
      <color indexed="57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6" fillId="0" borderId="7" xfId="0" applyFont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2" fontId="5" fillId="0" borderId="4" xfId="0" applyNumberFormat="1" applyFont="1" applyBorder="1" applyAlignment="1" applyProtection="1">
      <alignment horizontal="center" vertical="top"/>
      <protection/>
    </xf>
    <xf numFmtId="2" fontId="5" fillId="0" borderId="7" xfId="0" applyNumberFormat="1" applyFont="1" applyBorder="1" applyAlignment="1" applyProtection="1">
      <alignment horizontal="center" vertical="top"/>
      <protection/>
    </xf>
    <xf numFmtId="0" fontId="7" fillId="0" borderId="9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1" fillId="0" borderId="2" xfId="0" applyFont="1" applyBorder="1" applyAlignment="1">
      <alignment horizontal="center" wrapText="1"/>
    </xf>
    <xf numFmtId="0" fontId="9" fillId="0" borderId="1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vertical="top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0" xfId="0" applyFont="1" applyBorder="1" applyAlignment="1">
      <alignment horizontal="left"/>
    </xf>
    <xf numFmtId="0" fontId="15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20" fontId="9" fillId="0" borderId="25" xfId="0" applyNumberFormat="1" applyFont="1" applyBorder="1" applyAlignment="1">
      <alignment/>
    </xf>
    <xf numFmtId="20" fontId="0" fillId="0" borderId="26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9" fillId="0" borderId="26" xfId="0" applyFont="1" applyFill="1" applyBorder="1" applyAlignment="1">
      <alignment horizontal="center"/>
    </xf>
    <xf numFmtId="1" fontId="9" fillId="0" borderId="26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26" xfId="0" applyFont="1" applyBorder="1" applyAlignment="1">
      <alignment/>
    </xf>
    <xf numFmtId="2" fontId="9" fillId="0" borderId="26" xfId="0" applyNumberFormat="1" applyFont="1" applyBorder="1" applyAlignment="1">
      <alignment/>
    </xf>
    <xf numFmtId="0" fontId="18" fillId="0" borderId="26" xfId="0" applyFont="1" applyBorder="1" applyAlignment="1">
      <alignment horizontal="right"/>
    </xf>
    <xf numFmtId="0" fontId="18" fillId="0" borderId="27" xfId="0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center" wrapText="1"/>
    </xf>
    <xf numFmtId="0" fontId="19" fillId="0" borderId="26" xfId="0" applyFont="1" applyBorder="1" applyAlignment="1">
      <alignment/>
    </xf>
    <xf numFmtId="2" fontId="0" fillId="0" borderId="0" xfId="0" applyNumberFormat="1" applyFont="1" applyAlignment="1">
      <alignment/>
    </xf>
    <xf numFmtId="20" fontId="20" fillId="0" borderId="25" xfId="0" applyNumberFormat="1" applyFont="1" applyBorder="1" applyAlignment="1">
      <alignment/>
    </xf>
    <xf numFmtId="0" fontId="17" fillId="0" borderId="26" xfId="0" applyFont="1" applyFill="1" applyBorder="1" applyAlignment="1">
      <alignment/>
    </xf>
    <xf numFmtId="0" fontId="20" fillId="0" borderId="26" xfId="0" applyFont="1" applyBorder="1" applyAlignment="1">
      <alignment/>
    </xf>
    <xf numFmtId="2" fontId="20" fillId="0" borderId="26" xfId="0" applyNumberFormat="1" applyFont="1" applyBorder="1" applyAlignment="1">
      <alignment/>
    </xf>
    <xf numFmtId="0" fontId="21" fillId="0" borderId="26" xfId="0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20" fontId="20" fillId="0" borderId="17" xfId="0" applyNumberFormat="1" applyFont="1" applyBorder="1" applyAlignment="1">
      <alignment/>
    </xf>
    <xf numFmtId="0" fontId="20" fillId="0" borderId="20" xfId="0" applyFont="1" applyBorder="1" applyAlignment="1">
      <alignment/>
    </xf>
    <xf numFmtId="2" fontId="20" fillId="0" borderId="20" xfId="0" applyNumberFormat="1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9" fillId="0" borderId="28" xfId="0" applyFont="1" applyBorder="1" applyAlignment="1">
      <alignment/>
    </xf>
    <xf numFmtId="0" fontId="9" fillId="0" borderId="19" xfId="0" applyFont="1" applyBorder="1" applyAlignment="1">
      <alignment/>
    </xf>
    <xf numFmtId="0" fontId="11" fillId="0" borderId="19" xfId="0" applyFont="1" applyBorder="1" applyAlignment="1">
      <alignment/>
    </xf>
    <xf numFmtId="0" fontId="20" fillId="0" borderId="19" xfId="0" applyFont="1" applyBorder="1" applyAlignment="1">
      <alignment/>
    </xf>
    <xf numFmtId="2" fontId="20" fillId="0" borderId="19" xfId="0" applyNumberFormat="1" applyFont="1" applyBorder="1" applyAlignment="1">
      <alignment/>
    </xf>
    <xf numFmtId="0" fontId="22" fillId="0" borderId="19" xfId="0" applyFont="1" applyBorder="1" applyAlignment="1">
      <alignment horizontal="right"/>
    </xf>
    <xf numFmtId="0" fontId="22" fillId="0" borderId="29" xfId="0" applyFont="1" applyBorder="1" applyAlignment="1">
      <alignment horizontal="right"/>
    </xf>
    <xf numFmtId="2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/>
    </xf>
    <xf numFmtId="0" fontId="26" fillId="0" borderId="26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20" fillId="0" borderId="26" xfId="0" applyFont="1" applyBorder="1" applyAlignment="1">
      <alignment horizontal="right"/>
    </xf>
    <xf numFmtId="0" fontId="27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2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7" fontId="14" fillId="0" borderId="9" xfId="0" applyNumberFormat="1" applyFont="1" applyBorder="1" applyAlignment="1">
      <alignment horizontal="center" vertical="top" wrapText="1"/>
    </xf>
    <xf numFmtId="0" fontId="28" fillId="0" borderId="26" xfId="0" applyFont="1" applyBorder="1" applyAlignment="1">
      <alignment/>
    </xf>
    <xf numFmtId="0" fontId="9" fillId="0" borderId="26" xfId="19" applyFont="1" applyFill="1" applyBorder="1" applyAlignment="1" applyProtection="1">
      <alignment horizontal="left" wrapText="1"/>
      <protection/>
    </xf>
    <xf numFmtId="20" fontId="20" fillId="0" borderId="28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5"/>
  <sheetViews>
    <sheetView tabSelected="1" zoomScale="85" zoomScaleNormal="85" workbookViewId="0" topLeftCell="A1">
      <selection activeCell="A1" sqref="A1:H1"/>
    </sheetView>
  </sheetViews>
  <sheetFormatPr defaultColWidth="9.00390625" defaultRowHeight="15.75"/>
  <cols>
    <col min="1" max="1" width="1.37890625" style="0" customWidth="1"/>
    <col min="2" max="2" width="6.25390625" style="0" bestFit="1" customWidth="1"/>
    <col min="3" max="3" width="7.50390625" style="0" bestFit="1" customWidth="1"/>
    <col min="4" max="4" width="5.125" style="0" bestFit="1" customWidth="1"/>
    <col min="5" max="5" width="6.625" style="0" bestFit="1" customWidth="1"/>
    <col min="6" max="6" width="18.625" style="0" customWidth="1"/>
    <col min="7" max="7" width="9.75390625" style="0" customWidth="1"/>
    <col min="8" max="8" width="21.625" style="0" customWidth="1"/>
    <col min="9" max="9" width="9.50390625" style="0" customWidth="1"/>
    <col min="10" max="14" width="8.625" style="0" customWidth="1"/>
    <col min="15" max="19" width="5.125" style="0" customWidth="1"/>
    <col min="20" max="20" width="3.875" style="0" customWidth="1"/>
    <col min="21" max="21" width="4.875" style="0" bestFit="1" customWidth="1"/>
  </cols>
  <sheetData>
    <row r="1" spans="1:19" ht="26.25" thickBot="1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3"/>
      <c r="N1" s="4"/>
      <c r="O1" s="5" t="s">
        <v>2</v>
      </c>
      <c r="P1" s="6"/>
      <c r="Q1" s="6"/>
      <c r="R1" s="7">
        <v>16</v>
      </c>
      <c r="S1" s="8">
        <v>16</v>
      </c>
    </row>
    <row r="2" spans="1:19" ht="20.25" thickBot="1">
      <c r="A2" s="9" t="s">
        <v>3</v>
      </c>
      <c r="B2" s="10"/>
      <c r="C2" s="10"/>
      <c r="D2" s="10"/>
      <c r="E2" s="10"/>
      <c r="F2" s="10"/>
      <c r="G2" s="10"/>
      <c r="H2" s="10"/>
      <c r="I2" s="11" t="s">
        <v>4</v>
      </c>
      <c r="J2" s="12" t="s">
        <v>5</v>
      </c>
      <c r="K2" s="12"/>
      <c r="L2" s="12"/>
      <c r="M2" s="12"/>
      <c r="N2" s="13"/>
      <c r="O2" s="14" t="s">
        <v>6</v>
      </c>
      <c r="P2" s="15"/>
      <c r="Q2" s="16"/>
      <c r="R2" s="17">
        <f>SUM(N10:N26)/S1</f>
        <v>60.403645833333336</v>
      </c>
      <c r="S2" s="18"/>
    </row>
    <row r="3" spans="1:19" ht="19.5" customHeight="1" thickBot="1">
      <c r="A3" s="19" t="s">
        <v>7</v>
      </c>
      <c r="B3" s="20"/>
      <c r="C3" s="20"/>
      <c r="D3" s="20"/>
      <c r="E3" s="20"/>
      <c r="F3" s="20"/>
      <c r="G3" s="20"/>
      <c r="H3" s="20"/>
      <c r="I3" s="21" t="s">
        <v>8</v>
      </c>
      <c r="J3" s="22" t="s">
        <v>9</v>
      </c>
      <c r="K3" s="22"/>
      <c r="L3" s="22"/>
      <c r="M3" s="22"/>
      <c r="N3" s="23"/>
      <c r="O3" s="23"/>
      <c r="P3" s="24"/>
      <c r="Q3" s="25" t="s">
        <v>10</v>
      </c>
      <c r="R3" s="25"/>
      <c r="S3" s="26"/>
    </row>
    <row r="4" spans="1:19" ht="19.5" customHeight="1">
      <c r="A4" s="27" t="s">
        <v>11</v>
      </c>
      <c r="B4" s="28"/>
      <c r="C4" s="28"/>
      <c r="D4" s="28"/>
      <c r="E4" s="28"/>
      <c r="F4" s="28"/>
      <c r="G4" s="28"/>
      <c r="H4" s="29"/>
      <c r="I4" s="30"/>
      <c r="J4" s="31" t="s">
        <v>12</v>
      </c>
      <c r="K4" s="31"/>
      <c r="L4" s="32"/>
      <c r="M4" s="32"/>
      <c r="N4" s="33"/>
      <c r="O4" s="34"/>
      <c r="P4" s="34"/>
      <c r="Q4" s="35"/>
      <c r="R4" s="35"/>
      <c r="S4" s="26"/>
    </row>
    <row r="5" spans="1:19" ht="21" customHeight="1" thickBot="1">
      <c r="A5" s="36" t="s">
        <v>13</v>
      </c>
      <c r="B5" s="37"/>
      <c r="C5" s="37"/>
      <c r="D5" s="37"/>
      <c r="E5" s="37"/>
      <c r="F5" s="37"/>
      <c r="G5" s="37"/>
      <c r="H5" s="38"/>
      <c r="I5" s="39"/>
      <c r="J5" s="39"/>
      <c r="K5" s="39"/>
      <c r="L5" s="39"/>
      <c r="M5" s="39"/>
      <c r="N5" s="39"/>
      <c r="O5" s="39"/>
      <c r="P5" s="39"/>
      <c r="Q5" s="35"/>
      <c r="R5" s="35"/>
      <c r="S5" s="26"/>
    </row>
    <row r="6" spans="1:19" ht="5.25" customHeight="1" thickBot="1">
      <c r="A6" s="40"/>
      <c r="B6" s="41"/>
      <c r="C6" s="41"/>
      <c r="D6" s="41"/>
      <c r="E6" s="41"/>
      <c r="F6" s="41"/>
      <c r="G6" s="41"/>
      <c r="H6" s="41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</row>
    <row r="7" spans="1:19" ht="15.75">
      <c r="A7" s="44" t="s">
        <v>14</v>
      </c>
      <c r="B7" s="45" t="s">
        <v>15</v>
      </c>
      <c r="C7" s="46" t="s">
        <v>16</v>
      </c>
      <c r="D7" s="46" t="s">
        <v>17</v>
      </c>
      <c r="E7" s="46" t="s">
        <v>18</v>
      </c>
      <c r="F7" s="47" t="s">
        <v>19</v>
      </c>
      <c r="G7" s="47"/>
      <c r="H7" s="47" t="s">
        <v>20</v>
      </c>
      <c r="I7" s="47" t="s">
        <v>14</v>
      </c>
      <c r="J7" s="48" t="s">
        <v>21</v>
      </c>
      <c r="K7" s="48" t="s">
        <v>21</v>
      </c>
      <c r="L7" s="48" t="s">
        <v>21</v>
      </c>
      <c r="M7" s="46" t="s">
        <v>22</v>
      </c>
      <c r="N7" s="46" t="s">
        <v>23</v>
      </c>
      <c r="O7" s="49" t="s">
        <v>24</v>
      </c>
      <c r="P7" s="49"/>
      <c r="Q7" s="49"/>
      <c r="R7" s="49"/>
      <c r="S7" s="50"/>
    </row>
    <row r="8" spans="1:19" ht="16.5" thickBot="1">
      <c r="A8" s="51"/>
      <c r="B8" s="52"/>
      <c r="C8" s="52"/>
      <c r="D8" s="53" t="s">
        <v>14</v>
      </c>
      <c r="E8" s="54"/>
      <c r="F8" s="54"/>
      <c r="G8" s="54"/>
      <c r="H8" s="55"/>
      <c r="I8" s="55"/>
      <c r="J8" s="54" t="s">
        <v>25</v>
      </c>
      <c r="K8" s="54" t="s">
        <v>26</v>
      </c>
      <c r="L8" s="56" t="s">
        <v>14</v>
      </c>
      <c r="M8" s="54" t="s">
        <v>14</v>
      </c>
      <c r="N8" s="54"/>
      <c r="O8" s="54" t="s">
        <v>27</v>
      </c>
      <c r="P8" s="54"/>
      <c r="Q8" s="54"/>
      <c r="R8" s="54"/>
      <c r="S8" s="57" t="s">
        <v>28</v>
      </c>
    </row>
    <row r="9" spans="1:19" ht="5.25" customHeight="1">
      <c r="A9" s="58"/>
      <c r="B9" s="59"/>
      <c r="C9" s="60"/>
      <c r="D9" s="60"/>
      <c r="E9" s="61"/>
      <c r="F9" s="61"/>
      <c r="G9" s="61"/>
      <c r="H9" s="61"/>
      <c r="I9" s="60"/>
      <c r="J9" s="60"/>
      <c r="K9" s="60"/>
      <c r="L9" s="60"/>
      <c r="M9" s="60"/>
      <c r="N9" s="60"/>
      <c r="O9" s="60"/>
      <c r="P9" s="60"/>
      <c r="Q9" s="60"/>
      <c r="R9" s="60"/>
      <c r="S9" s="62"/>
    </row>
    <row r="10" spans="1:19" s="73" customFormat="1" ht="22.5" customHeight="1">
      <c r="A10" s="63"/>
      <c r="B10" s="64">
        <v>0.5090277777777774</v>
      </c>
      <c r="C10" s="65" t="s">
        <v>29</v>
      </c>
      <c r="D10" s="66" t="s">
        <v>30</v>
      </c>
      <c r="E10" s="67">
        <v>576</v>
      </c>
      <c r="F10" s="68" t="s">
        <v>31</v>
      </c>
      <c r="G10" s="68"/>
      <c r="H10" s="68" t="s">
        <v>32</v>
      </c>
      <c r="I10" s="68"/>
      <c r="J10" s="69"/>
      <c r="K10" s="69">
        <v>161</v>
      </c>
      <c r="L10" s="69"/>
      <c r="M10" s="69">
        <v>54</v>
      </c>
      <c r="N10" s="70">
        <f aca="true" t="shared" si="0" ref="N10:N17">SUM(J10:L10)/2.4</f>
        <v>67.08333333333334</v>
      </c>
      <c r="O10" s="71">
        <v>1</v>
      </c>
      <c r="P10" s="71"/>
      <c r="Q10" s="71"/>
      <c r="R10" s="71"/>
      <c r="S10" s="72" t="s">
        <v>33</v>
      </c>
    </row>
    <row r="11" spans="1:19" s="73" customFormat="1" ht="22.5" customHeight="1">
      <c r="A11" s="63"/>
      <c r="B11" s="64">
        <v>0.4506944444444443</v>
      </c>
      <c r="C11" s="65" t="s">
        <v>29</v>
      </c>
      <c r="D11" s="66" t="s">
        <v>30</v>
      </c>
      <c r="E11" s="67">
        <v>211</v>
      </c>
      <c r="F11" s="68" t="s">
        <v>34</v>
      </c>
      <c r="G11" s="68"/>
      <c r="H11" s="68" t="s">
        <v>35</v>
      </c>
      <c r="I11" s="68"/>
      <c r="J11" s="69"/>
      <c r="K11" s="69">
        <v>156</v>
      </c>
      <c r="L11" s="69"/>
      <c r="M11" s="69">
        <v>52</v>
      </c>
      <c r="N11" s="70">
        <f t="shared" si="0"/>
        <v>65</v>
      </c>
      <c r="O11" s="71" t="s">
        <v>36</v>
      </c>
      <c r="P11" s="71"/>
      <c r="Q11" s="71"/>
      <c r="R11" s="71"/>
      <c r="S11" s="72" t="s">
        <v>33</v>
      </c>
    </row>
    <row r="12" spans="1:19" s="73" customFormat="1" ht="22.5" customHeight="1">
      <c r="A12" s="63"/>
      <c r="B12" s="64">
        <v>0.47986111111111085</v>
      </c>
      <c r="C12" s="65" t="s">
        <v>29</v>
      </c>
      <c r="D12" s="66" t="s">
        <v>30</v>
      </c>
      <c r="E12" s="67">
        <v>623</v>
      </c>
      <c r="F12" s="68" t="s">
        <v>37</v>
      </c>
      <c r="G12" s="74"/>
      <c r="H12" s="68" t="s">
        <v>38</v>
      </c>
      <c r="I12" s="75"/>
      <c r="J12" s="69"/>
      <c r="K12" s="69">
        <v>156</v>
      </c>
      <c r="L12" s="69"/>
      <c r="M12" s="69">
        <v>52</v>
      </c>
      <c r="N12" s="70">
        <f t="shared" si="0"/>
        <v>65</v>
      </c>
      <c r="O12" s="71" t="s">
        <v>36</v>
      </c>
      <c r="P12" s="71"/>
      <c r="Q12" s="71"/>
      <c r="R12" s="71"/>
      <c r="S12" s="72" t="s">
        <v>33</v>
      </c>
    </row>
    <row r="13" spans="1:19" s="73" customFormat="1" ht="22.5" customHeight="1">
      <c r="A13" s="63"/>
      <c r="B13" s="64">
        <v>0.44097222222222215</v>
      </c>
      <c r="C13" s="65" t="s">
        <v>29</v>
      </c>
      <c r="D13" s="66" t="s">
        <v>30</v>
      </c>
      <c r="E13" s="67">
        <v>216</v>
      </c>
      <c r="F13" s="68" t="s">
        <v>39</v>
      </c>
      <c r="G13" s="68"/>
      <c r="H13" s="68" t="s">
        <v>40</v>
      </c>
      <c r="I13" s="68"/>
      <c r="J13" s="69"/>
      <c r="K13" s="69">
        <v>155</v>
      </c>
      <c r="L13" s="69"/>
      <c r="M13" s="69">
        <v>52</v>
      </c>
      <c r="N13" s="70">
        <f t="shared" si="0"/>
        <v>64.58333333333334</v>
      </c>
      <c r="O13" s="71">
        <v>4</v>
      </c>
      <c r="P13" s="71"/>
      <c r="Q13" s="71"/>
      <c r="R13" s="71"/>
      <c r="S13" s="72"/>
    </row>
    <row r="14" spans="1:19" s="73" customFormat="1" ht="22.5" customHeight="1">
      <c r="A14" s="63"/>
      <c r="B14" s="64">
        <v>0.51875</v>
      </c>
      <c r="C14" s="65" t="s">
        <v>29</v>
      </c>
      <c r="D14" s="66" t="s">
        <v>30</v>
      </c>
      <c r="E14" s="67">
        <v>212</v>
      </c>
      <c r="F14" s="68" t="s">
        <v>41</v>
      </c>
      <c r="G14" s="68"/>
      <c r="H14" s="68" t="s">
        <v>42</v>
      </c>
      <c r="I14" s="68"/>
      <c r="J14" s="69"/>
      <c r="K14" s="69">
        <v>152</v>
      </c>
      <c r="L14" s="69"/>
      <c r="M14" s="69">
        <v>52</v>
      </c>
      <c r="N14" s="70">
        <f t="shared" si="0"/>
        <v>63.333333333333336</v>
      </c>
      <c r="O14" s="71">
        <v>5</v>
      </c>
      <c r="P14" s="71"/>
      <c r="Q14" s="71"/>
      <c r="R14" s="71"/>
      <c r="S14" s="72"/>
    </row>
    <row r="15" spans="1:19" s="73" customFormat="1" ht="22.5" customHeight="1">
      <c r="A15" s="63"/>
      <c r="B15" s="64">
        <v>0.48958333333333304</v>
      </c>
      <c r="C15" s="65" t="s">
        <v>29</v>
      </c>
      <c r="D15" s="66" t="s">
        <v>30</v>
      </c>
      <c r="E15" s="67">
        <v>101</v>
      </c>
      <c r="F15" s="74" t="s">
        <v>43</v>
      </c>
      <c r="G15" s="74"/>
      <c r="H15" s="74" t="s">
        <v>44</v>
      </c>
      <c r="I15" s="74"/>
      <c r="J15" s="69"/>
      <c r="K15" s="69">
        <v>150</v>
      </c>
      <c r="L15" s="69"/>
      <c r="M15" s="69">
        <v>50</v>
      </c>
      <c r="N15" s="70">
        <f t="shared" si="0"/>
        <v>62.5</v>
      </c>
      <c r="O15" s="71">
        <v>6</v>
      </c>
      <c r="P15" s="71"/>
      <c r="Q15" s="71"/>
      <c r="R15" s="71"/>
      <c r="S15" s="72"/>
    </row>
    <row r="16" spans="1:19" s="73" customFormat="1" ht="22.5" customHeight="1">
      <c r="A16" s="63"/>
      <c r="B16" s="64">
        <v>0.46527777777777757</v>
      </c>
      <c r="C16" s="65" t="s">
        <v>29</v>
      </c>
      <c r="D16" s="76" t="s">
        <v>30</v>
      </c>
      <c r="E16" s="67">
        <v>974</v>
      </c>
      <c r="F16" s="68" t="s">
        <v>45</v>
      </c>
      <c r="G16" s="68"/>
      <c r="H16" s="68" t="s">
        <v>46</v>
      </c>
      <c r="I16" s="68"/>
      <c r="J16" s="69"/>
      <c r="K16" s="69">
        <v>146</v>
      </c>
      <c r="L16" s="69"/>
      <c r="M16" s="69">
        <v>50</v>
      </c>
      <c r="N16" s="70">
        <f t="shared" si="0"/>
        <v>60.833333333333336</v>
      </c>
      <c r="O16" s="71">
        <v>7</v>
      </c>
      <c r="P16" s="71"/>
      <c r="Q16" s="71"/>
      <c r="R16" s="71"/>
      <c r="S16" s="72"/>
    </row>
    <row r="17" spans="1:19" s="73" customFormat="1" ht="22.5" customHeight="1">
      <c r="A17" s="63"/>
      <c r="B17" s="64">
        <v>0.5041666666666663</v>
      </c>
      <c r="C17" s="65" t="s">
        <v>29</v>
      </c>
      <c r="D17" s="76" t="s">
        <v>30</v>
      </c>
      <c r="E17" s="67">
        <v>333</v>
      </c>
      <c r="F17" s="74" t="s">
        <v>47</v>
      </c>
      <c r="G17" s="74" t="s">
        <v>14</v>
      </c>
      <c r="H17" s="74" t="s">
        <v>48</v>
      </c>
      <c r="I17" s="74" t="s">
        <v>14</v>
      </c>
      <c r="J17" s="69"/>
      <c r="K17" s="69">
        <v>145</v>
      </c>
      <c r="L17" s="69"/>
      <c r="M17" s="69">
        <v>50</v>
      </c>
      <c r="N17" s="70">
        <f t="shared" si="0"/>
        <v>60.41666666666667</v>
      </c>
      <c r="O17" s="71">
        <v>8</v>
      </c>
      <c r="P17" s="71"/>
      <c r="Q17" s="71"/>
      <c r="R17" s="71"/>
      <c r="S17" s="72"/>
    </row>
    <row r="18" spans="1:19" s="73" customFormat="1" ht="22.5" customHeight="1">
      <c r="A18" s="63"/>
      <c r="B18" s="64">
        <v>0.4263888888888889</v>
      </c>
      <c r="C18" s="77" t="s">
        <v>49</v>
      </c>
      <c r="D18" s="66" t="s">
        <v>30</v>
      </c>
      <c r="E18" s="67">
        <v>291</v>
      </c>
      <c r="F18" s="68" t="s">
        <v>50</v>
      </c>
      <c r="G18" s="68"/>
      <c r="H18" s="68" t="s">
        <v>51</v>
      </c>
      <c r="I18" s="68"/>
      <c r="J18" s="69">
        <v>191</v>
      </c>
      <c r="K18" s="69"/>
      <c r="L18" s="69"/>
      <c r="M18" s="69">
        <v>70</v>
      </c>
      <c r="N18" s="70">
        <f>SUM(J18:L18)/3.2</f>
        <v>59.6875</v>
      </c>
      <c r="O18" s="71">
        <v>9</v>
      </c>
      <c r="P18" s="71"/>
      <c r="Q18" s="71"/>
      <c r="R18" s="71"/>
      <c r="S18" s="72"/>
    </row>
    <row r="19" spans="1:21" s="73" customFormat="1" ht="22.5" customHeight="1">
      <c r="A19" s="63"/>
      <c r="B19" s="64">
        <v>0.4166666666666667</v>
      </c>
      <c r="C19" s="65" t="s">
        <v>29</v>
      </c>
      <c r="D19" s="66" t="s">
        <v>30</v>
      </c>
      <c r="E19" s="67">
        <v>421</v>
      </c>
      <c r="F19" s="68" t="s">
        <v>52</v>
      </c>
      <c r="G19" s="74"/>
      <c r="H19" s="68" t="s">
        <v>53</v>
      </c>
      <c r="I19" s="74"/>
      <c r="J19" s="69"/>
      <c r="K19" s="69">
        <v>143</v>
      </c>
      <c r="L19" s="69"/>
      <c r="M19" s="69">
        <v>48</v>
      </c>
      <c r="N19" s="70">
        <f>SUM(J19:L19)/2.4</f>
        <v>59.583333333333336</v>
      </c>
      <c r="O19" s="71" t="s">
        <v>54</v>
      </c>
      <c r="P19" s="71"/>
      <c r="Q19" s="71"/>
      <c r="R19" s="71"/>
      <c r="S19" s="72"/>
      <c r="U19" s="78"/>
    </row>
    <row r="20" spans="1:19" s="73" customFormat="1" ht="22.5" customHeight="1">
      <c r="A20" s="63"/>
      <c r="B20" s="64">
        <v>0.43125</v>
      </c>
      <c r="C20" s="65" t="s">
        <v>29</v>
      </c>
      <c r="D20" s="66" t="s">
        <v>30</v>
      </c>
      <c r="E20" s="67">
        <v>209</v>
      </c>
      <c r="F20" s="68" t="s">
        <v>55</v>
      </c>
      <c r="G20" s="68"/>
      <c r="H20" s="68" t="s">
        <v>56</v>
      </c>
      <c r="I20" s="68"/>
      <c r="J20" s="69"/>
      <c r="K20" s="69">
        <v>143</v>
      </c>
      <c r="L20" s="69"/>
      <c r="M20" s="69">
        <v>48</v>
      </c>
      <c r="N20" s="70">
        <f>SUM(J20:L20)/2.4</f>
        <v>59.583333333333336</v>
      </c>
      <c r="O20" s="71" t="s">
        <v>54</v>
      </c>
      <c r="P20" s="71"/>
      <c r="Q20" s="71"/>
      <c r="R20" s="71"/>
      <c r="S20" s="72"/>
    </row>
    <row r="21" spans="1:19" s="73" customFormat="1" ht="22.5" customHeight="1">
      <c r="A21" s="63"/>
      <c r="B21" s="64">
        <v>0.4604166666666665</v>
      </c>
      <c r="C21" s="65" t="s">
        <v>29</v>
      </c>
      <c r="D21" s="66" t="s">
        <v>30</v>
      </c>
      <c r="E21" s="67">
        <v>3</v>
      </c>
      <c r="F21" s="74" t="s">
        <v>57</v>
      </c>
      <c r="G21" s="74"/>
      <c r="H21" s="74" t="s">
        <v>58</v>
      </c>
      <c r="I21" s="74"/>
      <c r="J21" s="69"/>
      <c r="K21" s="69">
        <v>141</v>
      </c>
      <c r="L21" s="69"/>
      <c r="M21" s="69">
        <v>46</v>
      </c>
      <c r="N21" s="70">
        <f>SUM(J21:L21)/2.4</f>
        <v>58.75</v>
      </c>
      <c r="O21" s="71">
        <v>12</v>
      </c>
      <c r="P21" s="71"/>
      <c r="Q21" s="71"/>
      <c r="R21" s="71"/>
      <c r="S21" s="72"/>
    </row>
    <row r="22" spans="1:19" s="73" customFormat="1" ht="22.5" customHeight="1">
      <c r="A22" s="63"/>
      <c r="B22" s="64">
        <v>0.43611111111111106</v>
      </c>
      <c r="C22" s="77" t="s">
        <v>49</v>
      </c>
      <c r="D22" s="66" t="s">
        <v>30</v>
      </c>
      <c r="E22" s="67">
        <v>441</v>
      </c>
      <c r="F22" s="68" t="s">
        <v>59</v>
      </c>
      <c r="G22" s="74"/>
      <c r="H22" s="68" t="s">
        <v>60</v>
      </c>
      <c r="I22" s="74"/>
      <c r="J22" s="69">
        <v>183</v>
      </c>
      <c r="K22" s="69"/>
      <c r="L22" s="69"/>
      <c r="M22" s="69">
        <v>68</v>
      </c>
      <c r="N22" s="70">
        <f>SUM(J22:L22)/3.2</f>
        <v>57.1875</v>
      </c>
      <c r="O22" s="71">
        <v>13</v>
      </c>
      <c r="P22" s="71"/>
      <c r="Q22" s="71"/>
      <c r="R22" s="71"/>
      <c r="S22" s="72"/>
    </row>
    <row r="23" spans="1:19" s="73" customFormat="1" ht="22.5" customHeight="1">
      <c r="A23" s="63"/>
      <c r="B23" s="64">
        <v>0.44583333333333325</v>
      </c>
      <c r="C23" s="65" t="s">
        <v>29</v>
      </c>
      <c r="D23" s="66" t="s">
        <v>30</v>
      </c>
      <c r="E23" s="67">
        <v>223</v>
      </c>
      <c r="F23" s="68" t="s">
        <v>61</v>
      </c>
      <c r="G23" s="68"/>
      <c r="H23" s="68" t="s">
        <v>62</v>
      </c>
      <c r="I23" s="68"/>
      <c r="J23" s="69"/>
      <c r="K23" s="69">
        <v>134</v>
      </c>
      <c r="L23" s="69"/>
      <c r="M23" s="69">
        <v>46</v>
      </c>
      <c r="N23" s="70">
        <f>SUM(J23:L23)/2.4</f>
        <v>55.833333333333336</v>
      </c>
      <c r="O23" s="71">
        <v>14</v>
      </c>
      <c r="P23" s="71"/>
      <c r="Q23" s="71"/>
      <c r="R23" s="71"/>
      <c r="S23" s="72"/>
    </row>
    <row r="24" spans="1:19" s="73" customFormat="1" ht="22.5" customHeight="1">
      <c r="A24" s="63"/>
      <c r="B24" s="64">
        <v>0.5138888888888885</v>
      </c>
      <c r="C24" s="65" t="s">
        <v>29</v>
      </c>
      <c r="D24" s="66" t="s">
        <v>30</v>
      </c>
      <c r="E24" s="67">
        <v>217</v>
      </c>
      <c r="F24" s="68" t="s">
        <v>63</v>
      </c>
      <c r="G24" s="68"/>
      <c r="H24" s="68" t="s">
        <v>64</v>
      </c>
      <c r="I24" s="68"/>
      <c r="J24" s="69"/>
      <c r="K24" s="69">
        <v>130</v>
      </c>
      <c r="L24" s="69"/>
      <c r="M24" s="69">
        <v>44</v>
      </c>
      <c r="N24" s="70">
        <f>SUM(J24:L24)/2.4</f>
        <v>54.16666666666667</v>
      </c>
      <c r="O24" s="71">
        <v>15</v>
      </c>
      <c r="P24" s="71"/>
      <c r="Q24" s="71"/>
      <c r="R24" s="71"/>
      <c r="S24" s="72"/>
    </row>
    <row r="25" spans="1:19" s="73" customFormat="1" ht="22.5" customHeight="1">
      <c r="A25" s="63"/>
      <c r="B25" s="64">
        <v>0.48472222222222194</v>
      </c>
      <c r="C25" s="65" t="s">
        <v>29</v>
      </c>
      <c r="D25" s="66" t="s">
        <v>30</v>
      </c>
      <c r="E25" s="67">
        <v>210</v>
      </c>
      <c r="F25" s="68" t="s">
        <v>65</v>
      </c>
      <c r="G25" s="68"/>
      <c r="H25" s="68" t="s">
        <v>66</v>
      </c>
      <c r="I25" s="68"/>
      <c r="J25" s="69"/>
      <c r="K25" s="69">
        <v>127</v>
      </c>
      <c r="L25" s="69"/>
      <c r="M25" s="69">
        <v>44</v>
      </c>
      <c r="N25" s="70">
        <f>SUM(J25:L25)/2.4</f>
        <v>52.91666666666667</v>
      </c>
      <c r="O25" s="71">
        <v>16</v>
      </c>
      <c r="P25" s="71"/>
      <c r="Q25" s="71"/>
      <c r="R25" s="71"/>
      <c r="S25" s="72"/>
    </row>
    <row r="26" spans="1:19" ht="15.75">
      <c r="A26" s="79"/>
      <c r="B26" s="64">
        <v>0.523611111111111</v>
      </c>
      <c r="C26" s="80"/>
      <c r="D26" s="66"/>
      <c r="E26" s="67"/>
      <c r="F26" s="68" t="s">
        <v>67</v>
      </c>
      <c r="G26" s="74"/>
      <c r="H26" s="68"/>
      <c r="I26" s="74"/>
      <c r="J26" s="81"/>
      <c r="K26" s="81"/>
      <c r="L26" s="81"/>
      <c r="M26" s="81"/>
      <c r="N26" s="82"/>
      <c r="O26" s="83"/>
      <c r="P26" s="83"/>
      <c r="Q26" s="83"/>
      <c r="R26" s="83"/>
      <c r="S26" s="84"/>
    </row>
    <row r="27" spans="1:19" ht="5.25" customHeight="1" thickBot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  <c r="O27" s="88"/>
      <c r="P27" s="88"/>
      <c r="Q27" s="88"/>
      <c r="R27" s="88"/>
      <c r="S27" s="89"/>
    </row>
    <row r="28" spans="1:19" ht="5.25" customHeight="1" thickBo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19" ht="26.25" thickBot="1">
      <c r="A29" s="1" t="s">
        <v>0</v>
      </c>
      <c r="B29" s="2"/>
      <c r="C29" s="2"/>
      <c r="D29" s="2"/>
      <c r="E29" s="2"/>
      <c r="F29" s="2"/>
      <c r="G29" s="2"/>
      <c r="H29" s="2"/>
      <c r="I29" s="3" t="s">
        <v>1</v>
      </c>
      <c r="J29" s="3"/>
      <c r="K29" s="3"/>
      <c r="L29" s="3"/>
      <c r="M29" s="3"/>
      <c r="N29" s="4"/>
      <c r="O29" s="5" t="s">
        <v>2</v>
      </c>
      <c r="P29" s="6"/>
      <c r="Q29" s="6"/>
      <c r="R29" s="7">
        <v>13</v>
      </c>
      <c r="S29" s="8">
        <v>13</v>
      </c>
    </row>
    <row r="30" spans="1:19" ht="20.25" thickBot="1">
      <c r="A30" s="9" t="s">
        <v>3</v>
      </c>
      <c r="B30" s="10"/>
      <c r="C30" s="10"/>
      <c r="D30" s="10"/>
      <c r="E30" s="10"/>
      <c r="F30" s="10"/>
      <c r="G30" s="10"/>
      <c r="H30" s="10"/>
      <c r="I30" s="11" t="s">
        <v>4</v>
      </c>
      <c r="J30" s="91" t="s">
        <v>68</v>
      </c>
      <c r="K30" s="91"/>
      <c r="L30" s="91"/>
      <c r="M30" s="91"/>
      <c r="N30" s="13"/>
      <c r="O30" s="14" t="s">
        <v>6</v>
      </c>
      <c r="P30" s="15"/>
      <c r="Q30" s="16"/>
      <c r="R30" s="17">
        <f>SUM(N38:N52)/S29</f>
        <v>64.7058094884182</v>
      </c>
      <c r="S30" s="18"/>
    </row>
    <row r="31" spans="1:19" ht="19.5" thickBot="1">
      <c r="A31" s="9" t="s">
        <v>69</v>
      </c>
      <c r="B31" s="10"/>
      <c r="C31" s="10"/>
      <c r="D31" s="10"/>
      <c r="E31" s="10"/>
      <c r="F31" s="10"/>
      <c r="G31" s="10"/>
      <c r="H31" s="10"/>
      <c r="I31" s="21" t="s">
        <v>8</v>
      </c>
      <c r="J31" s="92" t="s">
        <v>70</v>
      </c>
      <c r="K31" s="92"/>
      <c r="L31" s="92"/>
      <c r="M31" s="92"/>
      <c r="N31" s="23"/>
      <c r="O31" s="23"/>
      <c r="P31" s="24"/>
      <c r="Q31" s="25" t="s">
        <v>71</v>
      </c>
      <c r="R31" s="25"/>
      <c r="S31" s="26"/>
    </row>
    <row r="32" spans="1:19" ht="19.5" customHeight="1">
      <c r="A32" s="27" t="s">
        <v>11</v>
      </c>
      <c r="B32" s="28"/>
      <c r="C32" s="28"/>
      <c r="D32" s="28"/>
      <c r="E32" s="28"/>
      <c r="F32" s="28"/>
      <c r="G32" s="28"/>
      <c r="H32" s="29"/>
      <c r="I32" s="30"/>
      <c r="J32" s="31" t="s">
        <v>72</v>
      </c>
      <c r="K32" s="31"/>
      <c r="L32" s="32"/>
      <c r="M32" s="32"/>
      <c r="N32" s="33"/>
      <c r="O32" s="34"/>
      <c r="P32" s="34"/>
      <c r="Q32" s="35"/>
      <c r="R32" s="35"/>
      <c r="S32" s="26"/>
    </row>
    <row r="33" spans="1:19" ht="18" customHeight="1" thickBot="1">
      <c r="A33" s="36" t="s">
        <v>73</v>
      </c>
      <c r="B33" s="37"/>
      <c r="C33" s="37"/>
      <c r="D33" s="37"/>
      <c r="E33" s="37"/>
      <c r="F33" s="37"/>
      <c r="G33" s="37"/>
      <c r="H33" s="38"/>
      <c r="I33" s="39"/>
      <c r="J33" s="39"/>
      <c r="K33" s="39"/>
      <c r="L33" s="39"/>
      <c r="M33" s="39"/>
      <c r="N33" s="39"/>
      <c r="O33" s="39"/>
      <c r="P33" s="39"/>
      <c r="Q33" s="35"/>
      <c r="R33" s="35"/>
      <c r="S33" s="26"/>
    </row>
    <row r="34" spans="1:19" ht="5.25" customHeight="1" thickBot="1">
      <c r="A34" s="93"/>
      <c r="B34" s="94"/>
      <c r="C34" s="94"/>
      <c r="D34" s="94"/>
      <c r="E34" s="94"/>
      <c r="F34" s="94"/>
      <c r="G34" s="94"/>
      <c r="H34" s="94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3"/>
    </row>
    <row r="35" spans="1:19" ht="15.75">
      <c r="A35" s="44" t="s">
        <v>14</v>
      </c>
      <c r="B35" s="45" t="s">
        <v>15</v>
      </c>
      <c r="C35" s="46" t="s">
        <v>16</v>
      </c>
      <c r="D35" s="46" t="s">
        <v>17</v>
      </c>
      <c r="E35" s="46" t="s">
        <v>18</v>
      </c>
      <c r="F35" s="47" t="s">
        <v>19</v>
      </c>
      <c r="G35" s="47"/>
      <c r="H35" s="47" t="s">
        <v>20</v>
      </c>
      <c r="I35" s="47" t="s">
        <v>14</v>
      </c>
      <c r="J35" s="48" t="s">
        <v>21</v>
      </c>
      <c r="K35" s="48" t="s">
        <v>21</v>
      </c>
      <c r="L35" s="48" t="s">
        <v>21</v>
      </c>
      <c r="M35" s="46" t="s">
        <v>22</v>
      </c>
      <c r="N35" s="46" t="s">
        <v>23</v>
      </c>
      <c r="O35" s="49" t="s">
        <v>24</v>
      </c>
      <c r="P35" s="49"/>
      <c r="Q35" s="49"/>
      <c r="R35" s="49"/>
      <c r="S35" s="50"/>
    </row>
    <row r="36" spans="1:19" ht="16.5" thickBot="1">
      <c r="A36" s="51"/>
      <c r="B36" s="52"/>
      <c r="C36" s="52"/>
      <c r="D36" s="53" t="s">
        <v>14</v>
      </c>
      <c r="E36" s="54"/>
      <c r="F36" s="54"/>
      <c r="G36" s="54"/>
      <c r="H36" s="55"/>
      <c r="I36" s="55"/>
      <c r="J36" s="54" t="s">
        <v>25</v>
      </c>
      <c r="K36" s="54" t="s">
        <v>26</v>
      </c>
      <c r="L36" s="56"/>
      <c r="M36" s="54" t="s">
        <v>14</v>
      </c>
      <c r="N36" s="54"/>
      <c r="O36" s="54" t="s">
        <v>27</v>
      </c>
      <c r="P36" s="54"/>
      <c r="Q36" s="54"/>
      <c r="R36" s="54"/>
      <c r="S36" s="57" t="s">
        <v>28</v>
      </c>
    </row>
    <row r="37" spans="1:19" ht="5.25" customHeight="1">
      <c r="A37" s="58"/>
      <c r="B37" s="60"/>
      <c r="C37" s="60"/>
      <c r="D37" s="60"/>
      <c r="E37" s="61"/>
      <c r="F37" s="61"/>
      <c r="G37" s="61"/>
      <c r="H37" s="61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2"/>
    </row>
    <row r="38" spans="1:19" s="73" customFormat="1" ht="22.5" customHeight="1">
      <c r="A38" s="63"/>
      <c r="B38" s="64">
        <v>0.5236111111111116</v>
      </c>
      <c r="C38" s="65" t="s">
        <v>74</v>
      </c>
      <c r="D38" s="66" t="s">
        <v>30</v>
      </c>
      <c r="E38" s="67">
        <v>144</v>
      </c>
      <c r="F38" s="68" t="s">
        <v>75</v>
      </c>
      <c r="G38" s="68"/>
      <c r="H38" s="68" t="s">
        <v>76</v>
      </c>
      <c r="I38" s="68"/>
      <c r="J38" s="69"/>
      <c r="K38" s="69">
        <v>166</v>
      </c>
      <c r="L38" s="69"/>
      <c r="M38" s="69">
        <v>60</v>
      </c>
      <c r="N38" s="70">
        <f aca="true" t="shared" si="1" ref="N38:N46">SUM(J38:L38)/2.3</f>
        <v>72.17391304347827</v>
      </c>
      <c r="O38" s="71">
        <v>1</v>
      </c>
      <c r="P38" s="71"/>
      <c r="Q38" s="71"/>
      <c r="R38" s="71"/>
      <c r="S38" s="72" t="s">
        <v>33</v>
      </c>
    </row>
    <row r="39" spans="1:21" s="73" customFormat="1" ht="22.5" customHeight="1">
      <c r="A39" s="63"/>
      <c r="B39" s="64">
        <v>0.43125</v>
      </c>
      <c r="C39" s="65" t="s">
        <v>74</v>
      </c>
      <c r="D39" s="66" t="s">
        <v>30</v>
      </c>
      <c r="E39" s="67">
        <v>219</v>
      </c>
      <c r="F39" s="68" t="s">
        <v>77</v>
      </c>
      <c r="G39" s="68"/>
      <c r="H39" s="68" t="s">
        <v>78</v>
      </c>
      <c r="I39" s="68"/>
      <c r="J39" s="69"/>
      <c r="K39" s="69">
        <v>163</v>
      </c>
      <c r="L39" s="69"/>
      <c r="M39" s="69">
        <v>60</v>
      </c>
      <c r="N39" s="70">
        <f t="shared" si="1"/>
        <v>70.86956521739131</v>
      </c>
      <c r="O39" s="71">
        <v>2</v>
      </c>
      <c r="P39" s="71"/>
      <c r="Q39" s="71"/>
      <c r="R39" s="71"/>
      <c r="S39" s="72" t="s">
        <v>33</v>
      </c>
      <c r="U39" s="78"/>
    </row>
    <row r="40" spans="1:19" s="73" customFormat="1" ht="22.5" customHeight="1">
      <c r="A40" s="63"/>
      <c r="B40" s="64">
        <v>0.5138888888888885</v>
      </c>
      <c r="C40" s="65" t="s">
        <v>74</v>
      </c>
      <c r="D40" s="66" t="s">
        <v>30</v>
      </c>
      <c r="E40" s="67">
        <v>303</v>
      </c>
      <c r="F40" s="68" t="s">
        <v>79</v>
      </c>
      <c r="G40" s="68"/>
      <c r="H40" s="68" t="s">
        <v>80</v>
      </c>
      <c r="I40" s="68"/>
      <c r="J40" s="69"/>
      <c r="K40" s="69">
        <v>162</v>
      </c>
      <c r="L40" s="69"/>
      <c r="M40" s="69">
        <v>56</v>
      </c>
      <c r="N40" s="70">
        <f t="shared" si="1"/>
        <v>70.43478260869566</v>
      </c>
      <c r="O40" s="71">
        <v>3</v>
      </c>
      <c r="P40" s="71"/>
      <c r="Q40" s="71"/>
      <c r="R40" s="71"/>
      <c r="S40" s="72"/>
    </row>
    <row r="41" spans="1:19" s="73" customFormat="1" ht="22.5" customHeight="1">
      <c r="A41" s="63"/>
      <c r="B41" s="64">
        <v>0.4993055555555552</v>
      </c>
      <c r="C41" s="65" t="s">
        <v>74</v>
      </c>
      <c r="D41" s="66" t="s">
        <v>30</v>
      </c>
      <c r="E41" s="67">
        <v>211</v>
      </c>
      <c r="F41" s="68" t="s">
        <v>34</v>
      </c>
      <c r="G41" s="68"/>
      <c r="H41" s="68" t="s">
        <v>35</v>
      </c>
      <c r="I41" s="68"/>
      <c r="J41" s="69"/>
      <c r="K41" s="69">
        <v>157</v>
      </c>
      <c r="L41" s="69"/>
      <c r="M41" s="69">
        <v>54</v>
      </c>
      <c r="N41" s="70">
        <f t="shared" si="1"/>
        <v>68.26086956521739</v>
      </c>
      <c r="O41" s="71">
        <v>4</v>
      </c>
      <c r="P41" s="71"/>
      <c r="Q41" s="71"/>
      <c r="R41" s="71"/>
      <c r="S41" s="72"/>
    </row>
    <row r="42" spans="1:19" s="73" customFormat="1" ht="22.5" customHeight="1">
      <c r="A42" s="63"/>
      <c r="B42" s="64">
        <v>0.5284722222222231</v>
      </c>
      <c r="C42" s="65" t="s">
        <v>74</v>
      </c>
      <c r="D42" s="66" t="s">
        <v>30</v>
      </c>
      <c r="E42" s="67">
        <v>571</v>
      </c>
      <c r="F42" s="74" t="s">
        <v>81</v>
      </c>
      <c r="G42" s="68" t="s">
        <v>14</v>
      </c>
      <c r="H42" s="74" t="s">
        <v>82</v>
      </c>
      <c r="I42" s="68"/>
      <c r="J42" s="69"/>
      <c r="K42" s="69">
        <v>156</v>
      </c>
      <c r="L42" s="69"/>
      <c r="M42" s="69">
        <v>54</v>
      </c>
      <c r="N42" s="70">
        <f t="shared" si="1"/>
        <v>67.82608695652175</v>
      </c>
      <c r="O42" s="71">
        <v>5</v>
      </c>
      <c r="P42" s="71"/>
      <c r="Q42" s="71"/>
      <c r="R42" s="71"/>
      <c r="S42" s="72"/>
    </row>
    <row r="43" spans="1:19" s="73" customFormat="1" ht="22.5" customHeight="1">
      <c r="A43" s="63"/>
      <c r="B43" s="64">
        <v>0.44097222222222215</v>
      </c>
      <c r="C43" s="65" t="s">
        <v>74</v>
      </c>
      <c r="D43" s="66" t="s">
        <v>30</v>
      </c>
      <c r="E43" s="67">
        <v>421</v>
      </c>
      <c r="F43" s="68" t="s">
        <v>52</v>
      </c>
      <c r="G43" s="74"/>
      <c r="H43" s="68" t="s">
        <v>53</v>
      </c>
      <c r="I43" s="74"/>
      <c r="J43" s="69"/>
      <c r="K43" s="69">
        <v>155</v>
      </c>
      <c r="L43" s="69"/>
      <c r="M43" s="69">
        <v>58</v>
      </c>
      <c r="N43" s="70">
        <f t="shared" si="1"/>
        <v>67.3913043478261</v>
      </c>
      <c r="O43" s="71">
        <v>6</v>
      </c>
      <c r="P43" s="71"/>
      <c r="Q43" s="71"/>
      <c r="R43" s="71"/>
      <c r="S43" s="72"/>
    </row>
    <row r="44" spans="1:19" s="73" customFormat="1" ht="22.5" customHeight="1">
      <c r="A44" s="63"/>
      <c r="B44" s="64">
        <v>0.48958333333333304</v>
      </c>
      <c r="C44" s="65" t="s">
        <v>74</v>
      </c>
      <c r="D44" s="76" t="s">
        <v>83</v>
      </c>
      <c r="E44" s="67">
        <v>974</v>
      </c>
      <c r="F44" s="68" t="s">
        <v>84</v>
      </c>
      <c r="G44" s="68"/>
      <c r="H44" s="68" t="s">
        <v>46</v>
      </c>
      <c r="I44" s="68"/>
      <c r="J44" s="69"/>
      <c r="K44" s="69">
        <v>155</v>
      </c>
      <c r="L44" s="69"/>
      <c r="M44" s="69">
        <v>54</v>
      </c>
      <c r="N44" s="70">
        <f t="shared" si="1"/>
        <v>67.3913043478261</v>
      </c>
      <c r="O44" s="71">
        <v>7</v>
      </c>
      <c r="P44" s="71"/>
      <c r="Q44" s="71"/>
      <c r="R44" s="71"/>
      <c r="S44" s="72"/>
    </row>
    <row r="45" spans="1:19" s="73" customFormat="1" ht="22.5" customHeight="1">
      <c r="A45" s="63"/>
      <c r="B45" s="64">
        <v>0.43611111111111106</v>
      </c>
      <c r="C45" s="65" t="s">
        <v>74</v>
      </c>
      <c r="D45" s="66" t="s">
        <v>30</v>
      </c>
      <c r="E45" s="67">
        <v>3</v>
      </c>
      <c r="F45" s="74" t="s">
        <v>57</v>
      </c>
      <c r="G45" s="74"/>
      <c r="H45" s="74" t="s">
        <v>58</v>
      </c>
      <c r="I45" s="74"/>
      <c r="J45" s="69"/>
      <c r="K45" s="69">
        <v>148</v>
      </c>
      <c r="L45" s="69"/>
      <c r="M45" s="69">
        <v>54</v>
      </c>
      <c r="N45" s="70">
        <f t="shared" si="1"/>
        <v>64.34782608695653</v>
      </c>
      <c r="O45" s="71" t="s">
        <v>85</v>
      </c>
      <c r="P45" s="71"/>
      <c r="Q45" s="71"/>
      <c r="R45" s="71"/>
      <c r="S45" s="72"/>
    </row>
    <row r="46" spans="1:19" s="73" customFormat="1" ht="22.5" customHeight="1">
      <c r="A46" s="63"/>
      <c r="B46" s="64">
        <v>0.4555555555555554</v>
      </c>
      <c r="C46" s="65" t="s">
        <v>74</v>
      </c>
      <c r="D46" s="66" t="s">
        <v>30</v>
      </c>
      <c r="E46" s="67">
        <v>623</v>
      </c>
      <c r="F46" s="68" t="s">
        <v>37</v>
      </c>
      <c r="G46" s="74"/>
      <c r="H46" s="68" t="s">
        <v>38</v>
      </c>
      <c r="I46" s="74"/>
      <c r="J46" s="69"/>
      <c r="K46" s="69">
        <v>148</v>
      </c>
      <c r="L46" s="69"/>
      <c r="M46" s="69">
        <v>54</v>
      </c>
      <c r="N46" s="70">
        <f t="shared" si="1"/>
        <v>64.34782608695653</v>
      </c>
      <c r="O46" s="71" t="s">
        <v>85</v>
      </c>
      <c r="P46" s="71"/>
      <c r="Q46" s="71"/>
      <c r="R46" s="71"/>
      <c r="S46" s="72"/>
    </row>
    <row r="47" spans="1:19" s="73" customFormat="1" ht="22.5" customHeight="1">
      <c r="A47" s="63"/>
      <c r="B47" s="64">
        <v>0.4604166666666665</v>
      </c>
      <c r="C47" s="77" t="s">
        <v>86</v>
      </c>
      <c r="D47" s="66" t="s">
        <v>30</v>
      </c>
      <c r="E47" s="67">
        <v>221</v>
      </c>
      <c r="F47" s="68" t="s">
        <v>87</v>
      </c>
      <c r="G47" s="68"/>
      <c r="H47" s="68" t="s">
        <v>88</v>
      </c>
      <c r="I47" s="68"/>
      <c r="J47" s="69">
        <v>164</v>
      </c>
      <c r="K47" s="69"/>
      <c r="L47" s="69"/>
      <c r="M47" s="69">
        <v>77</v>
      </c>
      <c r="N47" s="70">
        <f>SUM(J47:L47)/2.7</f>
        <v>60.74074074074073</v>
      </c>
      <c r="O47" s="71">
        <v>10</v>
      </c>
      <c r="P47" s="71"/>
      <c r="Q47" s="71"/>
      <c r="R47" s="71"/>
      <c r="S47" s="72"/>
    </row>
    <row r="48" spans="1:19" s="73" customFormat="1" ht="22.5" customHeight="1">
      <c r="A48" s="63"/>
      <c r="B48" s="64">
        <v>0.5041666666666663</v>
      </c>
      <c r="C48" s="65" t="s">
        <v>74</v>
      </c>
      <c r="D48" s="76" t="s">
        <v>83</v>
      </c>
      <c r="E48" s="67">
        <v>346</v>
      </c>
      <c r="F48" s="68" t="s">
        <v>89</v>
      </c>
      <c r="G48" s="68"/>
      <c r="H48" s="68" t="s">
        <v>90</v>
      </c>
      <c r="I48" s="68"/>
      <c r="J48" s="69"/>
      <c r="K48" s="69">
        <v>132</v>
      </c>
      <c r="L48" s="69"/>
      <c r="M48" s="69">
        <v>48</v>
      </c>
      <c r="N48" s="70">
        <f>SUM(J48:L48)/2.3</f>
        <v>57.39130434782609</v>
      </c>
      <c r="O48" s="71">
        <v>11</v>
      </c>
      <c r="P48" s="71"/>
      <c r="Q48" s="71"/>
      <c r="R48" s="71"/>
      <c r="S48" s="72"/>
    </row>
    <row r="49" spans="1:19" s="73" customFormat="1" ht="22.5" customHeight="1">
      <c r="A49" s="63"/>
      <c r="B49" s="64">
        <v>0.46527777777777757</v>
      </c>
      <c r="C49" s="65" t="s">
        <v>74</v>
      </c>
      <c r="D49" s="66" t="s">
        <v>30</v>
      </c>
      <c r="E49" s="67">
        <v>101</v>
      </c>
      <c r="F49" s="74" t="s">
        <v>43</v>
      </c>
      <c r="G49" s="74"/>
      <c r="H49" s="74" t="s">
        <v>44</v>
      </c>
      <c r="I49" s="74"/>
      <c r="J49" s="69"/>
      <c r="K49" s="69">
        <v>129</v>
      </c>
      <c r="L49" s="69"/>
      <c r="M49" s="69">
        <v>46</v>
      </c>
      <c r="N49" s="70">
        <f>SUM(J49:L49)/2.3</f>
        <v>56.08695652173913</v>
      </c>
      <c r="O49" s="71">
        <v>12</v>
      </c>
      <c r="P49" s="71"/>
      <c r="Q49" s="71"/>
      <c r="R49" s="71"/>
      <c r="S49" s="72"/>
    </row>
    <row r="50" spans="1:19" s="73" customFormat="1" ht="22.5" customHeight="1">
      <c r="A50" s="63"/>
      <c r="B50" s="64">
        <v>0.48472222222222194</v>
      </c>
      <c r="C50" s="65" t="s">
        <v>74</v>
      </c>
      <c r="D50" s="66" t="s">
        <v>30</v>
      </c>
      <c r="E50" s="67">
        <v>441</v>
      </c>
      <c r="F50" s="68" t="s">
        <v>59</v>
      </c>
      <c r="G50" s="74"/>
      <c r="H50" s="68" t="s">
        <v>60</v>
      </c>
      <c r="I50" s="74"/>
      <c r="J50" s="69"/>
      <c r="K50" s="69">
        <v>124</v>
      </c>
      <c r="L50" s="69"/>
      <c r="M50" s="69">
        <v>42</v>
      </c>
      <c r="N50" s="70">
        <f>SUM(J50:L50)/2.3</f>
        <v>53.913043478260875</v>
      </c>
      <c r="O50" s="71">
        <v>13</v>
      </c>
      <c r="P50" s="71"/>
      <c r="Q50" s="71"/>
      <c r="R50" s="71"/>
      <c r="S50" s="72"/>
    </row>
    <row r="51" spans="1:19" s="73" customFormat="1" ht="22.5" customHeight="1">
      <c r="A51" s="63"/>
      <c r="B51" s="64">
        <v>0.4506944444444443</v>
      </c>
      <c r="C51" s="65" t="s">
        <v>74</v>
      </c>
      <c r="D51" s="66" t="s">
        <v>30</v>
      </c>
      <c r="E51" s="67">
        <v>289</v>
      </c>
      <c r="F51" s="68" t="s">
        <v>91</v>
      </c>
      <c r="G51" s="68"/>
      <c r="H51" s="68" t="s">
        <v>92</v>
      </c>
      <c r="I51" s="68"/>
      <c r="J51" s="69"/>
      <c r="K51" s="69" t="s">
        <v>93</v>
      </c>
      <c r="L51" s="69"/>
      <c r="M51" s="69"/>
      <c r="N51" s="70">
        <f>SUM(J51:L51)/2.3</f>
        <v>0</v>
      </c>
      <c r="O51" s="71" t="s">
        <v>93</v>
      </c>
      <c r="P51" s="71"/>
      <c r="Q51" s="71"/>
      <c r="R51" s="71"/>
      <c r="S51" s="72"/>
    </row>
    <row r="52" spans="1:19" ht="15.75">
      <c r="A52" s="79"/>
      <c r="B52" s="64">
        <v>0.5333333333333347</v>
      </c>
      <c r="C52" s="65" t="s">
        <v>14</v>
      </c>
      <c r="D52" s="76" t="s">
        <v>14</v>
      </c>
      <c r="E52" s="67" t="s">
        <v>14</v>
      </c>
      <c r="F52" s="74" t="s">
        <v>67</v>
      </c>
      <c r="G52" s="74" t="s">
        <v>14</v>
      </c>
      <c r="H52" s="74" t="s">
        <v>14</v>
      </c>
      <c r="I52" s="74" t="s">
        <v>14</v>
      </c>
      <c r="J52" s="81"/>
      <c r="K52" s="81"/>
      <c r="L52" s="81"/>
      <c r="M52" s="81"/>
      <c r="N52" s="82"/>
      <c r="O52" s="83"/>
      <c r="P52" s="83"/>
      <c r="Q52" s="83"/>
      <c r="R52" s="83"/>
      <c r="S52" s="84"/>
    </row>
    <row r="53" spans="1:19" ht="5.25" customHeight="1" thickBot="1">
      <c r="A53" s="95"/>
      <c r="B53" s="96"/>
      <c r="C53" s="97"/>
      <c r="D53" s="97"/>
      <c r="E53" s="97"/>
      <c r="F53" s="97"/>
      <c r="G53" s="97"/>
      <c r="H53" s="97"/>
      <c r="I53" s="97"/>
      <c r="J53" s="98"/>
      <c r="K53" s="98"/>
      <c r="L53" s="98"/>
      <c r="M53" s="98"/>
      <c r="N53" s="99"/>
      <c r="O53" s="100"/>
      <c r="P53" s="100"/>
      <c r="Q53" s="100"/>
      <c r="R53" s="100"/>
      <c r="S53" s="101"/>
    </row>
    <row r="54" spans="1:19" ht="5.25" customHeight="1" thickBot="1">
      <c r="A54" s="102" t="s">
        <v>14</v>
      </c>
      <c r="B54" s="103" t="s">
        <v>14</v>
      </c>
      <c r="C54" s="103"/>
      <c r="D54" s="103"/>
      <c r="E54" s="103"/>
      <c r="F54" s="103"/>
      <c r="G54" s="103"/>
      <c r="H54" s="103"/>
      <c r="I54" s="103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26.25" thickBot="1">
      <c r="A55" s="1" t="s">
        <v>0</v>
      </c>
      <c r="B55" s="2"/>
      <c r="C55" s="2"/>
      <c r="D55" s="2"/>
      <c r="E55" s="2"/>
      <c r="F55" s="2"/>
      <c r="G55" s="2"/>
      <c r="H55" s="2"/>
      <c r="I55" s="3" t="s">
        <v>1</v>
      </c>
      <c r="J55" s="3"/>
      <c r="K55" s="3"/>
      <c r="L55" s="3"/>
      <c r="M55" s="3"/>
      <c r="N55" s="4"/>
      <c r="O55" s="5" t="s">
        <v>2</v>
      </c>
      <c r="P55" s="6"/>
      <c r="Q55" s="6"/>
      <c r="R55" s="7">
        <v>9</v>
      </c>
      <c r="S55" s="8">
        <v>9</v>
      </c>
    </row>
    <row r="56" spans="1:19" ht="20.25" thickBot="1">
      <c r="A56" s="9" t="s">
        <v>3</v>
      </c>
      <c r="B56" s="10"/>
      <c r="C56" s="10"/>
      <c r="D56" s="10"/>
      <c r="E56" s="10"/>
      <c r="F56" s="10"/>
      <c r="G56" s="10"/>
      <c r="H56" s="10"/>
      <c r="I56" s="11" t="s">
        <v>4</v>
      </c>
      <c r="J56" s="91" t="s">
        <v>94</v>
      </c>
      <c r="K56" s="91"/>
      <c r="L56" s="91"/>
      <c r="M56" s="91"/>
      <c r="N56" s="13"/>
      <c r="O56" s="14" t="s">
        <v>6</v>
      </c>
      <c r="P56" s="15"/>
      <c r="Q56" s="16"/>
      <c r="R56" s="17">
        <f>SUM(N64:N73)/S55</f>
        <v>60.811965811965806</v>
      </c>
      <c r="S56" s="18"/>
    </row>
    <row r="57" spans="1:19" ht="19.5" thickBot="1">
      <c r="A57" s="9" t="s">
        <v>95</v>
      </c>
      <c r="B57" s="10"/>
      <c r="C57" s="10"/>
      <c r="D57" s="10"/>
      <c r="E57" s="10"/>
      <c r="F57" s="10"/>
      <c r="G57" s="10"/>
      <c r="H57" s="10"/>
      <c r="I57" s="21" t="s">
        <v>8</v>
      </c>
      <c r="J57" s="22" t="s">
        <v>96</v>
      </c>
      <c r="K57" s="22"/>
      <c r="L57" s="22"/>
      <c r="M57" s="22"/>
      <c r="N57" s="104"/>
      <c r="O57" s="23"/>
      <c r="P57" s="24"/>
      <c r="Q57" s="25" t="s">
        <v>97</v>
      </c>
      <c r="R57" s="25"/>
      <c r="S57" s="26"/>
    </row>
    <row r="58" spans="1:19" ht="19.5" customHeight="1">
      <c r="A58" s="27" t="s">
        <v>98</v>
      </c>
      <c r="B58" s="28"/>
      <c r="C58" s="28"/>
      <c r="D58" s="28"/>
      <c r="E58" s="28"/>
      <c r="F58" s="28"/>
      <c r="G58" s="28"/>
      <c r="H58" s="29"/>
      <c r="I58" s="30"/>
      <c r="J58" s="31" t="s">
        <v>12</v>
      </c>
      <c r="K58" s="31"/>
      <c r="L58" s="32"/>
      <c r="M58" s="32"/>
      <c r="N58" s="33"/>
      <c r="O58" s="34"/>
      <c r="P58" s="34"/>
      <c r="Q58" s="35"/>
      <c r="R58" s="35"/>
      <c r="S58" s="26"/>
    </row>
    <row r="59" spans="1:19" ht="18" thickBot="1">
      <c r="A59" s="36" t="s">
        <v>99</v>
      </c>
      <c r="B59" s="37"/>
      <c r="C59" s="37"/>
      <c r="D59" s="37"/>
      <c r="E59" s="37"/>
      <c r="F59" s="37"/>
      <c r="G59" s="37"/>
      <c r="H59" s="38"/>
      <c r="I59" s="39"/>
      <c r="J59" s="39"/>
      <c r="K59" s="39"/>
      <c r="L59" s="39"/>
      <c r="M59" s="39"/>
      <c r="N59" s="39"/>
      <c r="O59" s="39"/>
      <c r="P59" s="39"/>
      <c r="Q59" s="35"/>
      <c r="R59" s="35"/>
      <c r="S59" s="26"/>
    </row>
    <row r="60" spans="1:37" ht="5.25" customHeight="1" thickBot="1">
      <c r="A60" s="93"/>
      <c r="B60" s="94"/>
      <c r="C60" s="94"/>
      <c r="D60" s="94"/>
      <c r="E60" s="94"/>
      <c r="F60" s="94"/>
      <c r="G60" s="94"/>
      <c r="H60" s="94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3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</row>
    <row r="61" spans="1:37" ht="15.75">
      <c r="A61" s="44" t="s">
        <v>14</v>
      </c>
      <c r="B61" s="45" t="s">
        <v>15</v>
      </c>
      <c r="C61" s="46" t="s">
        <v>16</v>
      </c>
      <c r="D61" s="46" t="s">
        <v>17</v>
      </c>
      <c r="E61" s="46" t="s">
        <v>18</v>
      </c>
      <c r="F61" s="47" t="s">
        <v>19</v>
      </c>
      <c r="G61" s="47"/>
      <c r="H61" s="47" t="s">
        <v>20</v>
      </c>
      <c r="I61" s="47" t="s">
        <v>14</v>
      </c>
      <c r="J61" s="48" t="s">
        <v>21</v>
      </c>
      <c r="K61" s="48" t="s">
        <v>21</v>
      </c>
      <c r="L61" s="48" t="s">
        <v>21</v>
      </c>
      <c r="M61" s="46" t="s">
        <v>22</v>
      </c>
      <c r="N61" s="46" t="s">
        <v>23</v>
      </c>
      <c r="O61" s="49" t="s">
        <v>24</v>
      </c>
      <c r="P61" s="49"/>
      <c r="Q61" s="49"/>
      <c r="R61" s="49"/>
      <c r="S61" s="50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</row>
    <row r="62" spans="1:19" ht="16.5" thickBot="1">
      <c r="A62" s="51"/>
      <c r="B62" s="52"/>
      <c r="C62" s="52"/>
      <c r="D62" s="53" t="s">
        <v>14</v>
      </c>
      <c r="E62" s="54"/>
      <c r="F62" s="54"/>
      <c r="G62" s="54"/>
      <c r="H62" s="55"/>
      <c r="I62" s="55"/>
      <c r="J62" s="54" t="s">
        <v>100</v>
      </c>
      <c r="K62" s="56" t="s">
        <v>14</v>
      </c>
      <c r="L62" s="56" t="s">
        <v>14</v>
      </c>
      <c r="M62" s="54" t="s">
        <v>14</v>
      </c>
      <c r="N62" s="54"/>
      <c r="O62" s="54" t="s">
        <v>27</v>
      </c>
      <c r="P62" s="54"/>
      <c r="Q62" s="54"/>
      <c r="R62" s="54"/>
      <c r="S62" s="57" t="s">
        <v>28</v>
      </c>
    </row>
    <row r="63" spans="1:19" ht="6" customHeight="1">
      <c r="A63" s="58"/>
      <c r="B63" s="60"/>
      <c r="C63" s="60"/>
      <c r="D63" s="60"/>
      <c r="E63" s="61"/>
      <c r="F63" s="61"/>
      <c r="G63" s="61"/>
      <c r="H63" s="61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2"/>
    </row>
    <row r="64" spans="1:19" s="73" customFormat="1" ht="22.5" customHeight="1">
      <c r="A64" s="63"/>
      <c r="B64" s="64">
        <v>0.5673611111111105</v>
      </c>
      <c r="C64" s="106"/>
      <c r="D64" s="66" t="s">
        <v>30</v>
      </c>
      <c r="E64" s="67">
        <v>15</v>
      </c>
      <c r="F64" s="74" t="s">
        <v>101</v>
      </c>
      <c r="G64" s="74" t="s">
        <v>14</v>
      </c>
      <c r="H64" s="74" t="s">
        <v>102</v>
      </c>
      <c r="I64" s="74"/>
      <c r="J64" s="107">
        <v>176</v>
      </c>
      <c r="K64" s="107"/>
      <c r="L64" s="107"/>
      <c r="M64" s="69">
        <v>60</v>
      </c>
      <c r="N64" s="70">
        <f aca="true" t="shared" si="2" ref="N64:N72">SUM(J64:L64)/2.6</f>
        <v>67.6923076923077</v>
      </c>
      <c r="O64" s="71">
        <v>1</v>
      </c>
      <c r="P64" s="71"/>
      <c r="Q64" s="71"/>
      <c r="R64" s="71"/>
      <c r="S64" s="72" t="s">
        <v>33</v>
      </c>
    </row>
    <row r="65" spans="1:19" s="73" customFormat="1" ht="22.5" customHeight="1">
      <c r="A65" s="63"/>
      <c r="B65" s="64">
        <v>0.6111111111111103</v>
      </c>
      <c r="C65" s="106"/>
      <c r="D65" s="66" t="s">
        <v>30</v>
      </c>
      <c r="E65" s="67">
        <v>293</v>
      </c>
      <c r="F65" s="68" t="s">
        <v>103</v>
      </c>
      <c r="G65" s="68"/>
      <c r="H65" s="68" t="s">
        <v>104</v>
      </c>
      <c r="I65" s="68"/>
      <c r="J65" s="107">
        <v>168</v>
      </c>
      <c r="K65" s="107"/>
      <c r="L65" s="107"/>
      <c r="M65" s="69">
        <v>61</v>
      </c>
      <c r="N65" s="70">
        <f t="shared" si="2"/>
        <v>64.61538461538461</v>
      </c>
      <c r="O65" s="71">
        <v>2</v>
      </c>
      <c r="P65" s="71"/>
      <c r="Q65" s="71"/>
      <c r="R65" s="71"/>
      <c r="S65" s="72" t="s">
        <v>33</v>
      </c>
    </row>
    <row r="66" spans="1:19" s="73" customFormat="1" ht="22.5" customHeight="1">
      <c r="A66" s="63"/>
      <c r="B66" s="64">
        <v>0.5916666666666659</v>
      </c>
      <c r="C66" s="106"/>
      <c r="D66" s="66" t="s">
        <v>30</v>
      </c>
      <c r="E66" s="67">
        <v>589</v>
      </c>
      <c r="F66" s="68" t="s">
        <v>105</v>
      </c>
      <c r="G66" s="68"/>
      <c r="H66" s="68" t="s">
        <v>106</v>
      </c>
      <c r="I66" s="68"/>
      <c r="J66" s="107">
        <v>165</v>
      </c>
      <c r="K66" s="107"/>
      <c r="L66" s="107"/>
      <c r="M66" s="69">
        <v>56</v>
      </c>
      <c r="N66" s="70">
        <f t="shared" si="2"/>
        <v>63.46153846153846</v>
      </c>
      <c r="O66" s="71">
        <v>3</v>
      </c>
      <c r="P66" s="71"/>
      <c r="Q66" s="71"/>
      <c r="R66" s="71"/>
      <c r="S66" s="72"/>
    </row>
    <row r="67" spans="1:21" s="73" customFormat="1" ht="22.5" customHeight="1">
      <c r="A67" s="63"/>
      <c r="B67" s="64">
        <v>0.5479166666666662</v>
      </c>
      <c r="C67" s="106"/>
      <c r="D67" s="66" t="s">
        <v>30</v>
      </c>
      <c r="E67" s="67">
        <v>576</v>
      </c>
      <c r="F67" s="68" t="s">
        <v>31</v>
      </c>
      <c r="G67" s="68"/>
      <c r="H67" s="68" t="s">
        <v>32</v>
      </c>
      <c r="I67" s="68"/>
      <c r="J67" s="107">
        <v>164</v>
      </c>
      <c r="K67" s="107"/>
      <c r="L67" s="107"/>
      <c r="M67" s="69">
        <v>56</v>
      </c>
      <c r="N67" s="70">
        <f t="shared" si="2"/>
        <v>63.07692307692307</v>
      </c>
      <c r="O67" s="71">
        <v>4</v>
      </c>
      <c r="P67" s="71"/>
      <c r="Q67" s="71"/>
      <c r="R67" s="71"/>
      <c r="S67" s="72"/>
      <c r="U67" s="78"/>
    </row>
    <row r="68" spans="1:19" s="73" customFormat="1" ht="22.5" customHeight="1">
      <c r="A68" s="63"/>
      <c r="B68" s="64">
        <v>0.5576388888888884</v>
      </c>
      <c r="C68" s="106"/>
      <c r="D68" s="66" t="s">
        <v>30</v>
      </c>
      <c r="E68" s="67">
        <v>144</v>
      </c>
      <c r="F68" s="68" t="s">
        <v>75</v>
      </c>
      <c r="G68" s="68"/>
      <c r="H68" s="68" t="s">
        <v>76</v>
      </c>
      <c r="I68" s="68"/>
      <c r="J68" s="107">
        <v>160</v>
      </c>
      <c r="K68" s="107"/>
      <c r="L68" s="107"/>
      <c r="M68" s="69">
        <v>57</v>
      </c>
      <c r="N68" s="70">
        <f t="shared" si="2"/>
        <v>61.53846153846153</v>
      </c>
      <c r="O68" s="71">
        <v>5</v>
      </c>
      <c r="P68" s="71"/>
      <c r="Q68" s="71"/>
      <c r="R68" s="71"/>
      <c r="S68" s="72"/>
    </row>
    <row r="69" spans="1:19" s="73" customFormat="1" ht="22.5" customHeight="1">
      <c r="A69" s="63"/>
      <c r="B69" s="64">
        <v>0.5624999999999993</v>
      </c>
      <c r="C69" s="106"/>
      <c r="D69" s="66" t="s">
        <v>30</v>
      </c>
      <c r="E69" s="67">
        <v>571</v>
      </c>
      <c r="F69" s="74" t="s">
        <v>81</v>
      </c>
      <c r="G69" s="68" t="s">
        <v>14</v>
      </c>
      <c r="H69" s="74" t="s">
        <v>82</v>
      </c>
      <c r="I69" s="68"/>
      <c r="J69" s="107">
        <v>160</v>
      </c>
      <c r="K69" s="107"/>
      <c r="L69" s="107"/>
      <c r="M69" s="69">
        <v>56</v>
      </c>
      <c r="N69" s="70">
        <f t="shared" si="2"/>
        <v>61.53846153846153</v>
      </c>
      <c r="O69" s="71">
        <v>6</v>
      </c>
      <c r="P69" s="71"/>
      <c r="Q69" s="71"/>
      <c r="R69" s="71"/>
      <c r="S69" s="72"/>
    </row>
    <row r="70" spans="1:19" s="73" customFormat="1" ht="22.5" customHeight="1">
      <c r="A70" s="63"/>
      <c r="B70" s="64">
        <v>0.6062499999999992</v>
      </c>
      <c r="C70" s="106"/>
      <c r="D70" s="66" t="s">
        <v>30</v>
      </c>
      <c r="E70" s="67">
        <v>215</v>
      </c>
      <c r="F70" s="68" t="s">
        <v>107</v>
      </c>
      <c r="G70" s="68"/>
      <c r="H70" s="68" t="s">
        <v>108</v>
      </c>
      <c r="I70" s="68"/>
      <c r="J70" s="107">
        <v>155</v>
      </c>
      <c r="K70" s="107"/>
      <c r="L70" s="107"/>
      <c r="M70" s="69">
        <v>55</v>
      </c>
      <c r="N70" s="70">
        <f t="shared" si="2"/>
        <v>59.61538461538461</v>
      </c>
      <c r="O70" s="71">
        <v>7</v>
      </c>
      <c r="P70" s="71"/>
      <c r="Q70" s="71"/>
      <c r="R70" s="71"/>
      <c r="S70" s="72"/>
    </row>
    <row r="71" spans="1:19" s="73" customFormat="1" ht="22.5" customHeight="1">
      <c r="A71" s="63"/>
      <c r="B71" s="64">
        <v>0.5527777777777771</v>
      </c>
      <c r="C71" s="106"/>
      <c r="D71" s="66" t="s">
        <v>30</v>
      </c>
      <c r="E71" s="67">
        <v>218</v>
      </c>
      <c r="F71" s="68" t="s">
        <v>107</v>
      </c>
      <c r="G71" s="68"/>
      <c r="H71" s="68" t="s">
        <v>64</v>
      </c>
      <c r="I71" s="68"/>
      <c r="J71" s="107">
        <v>146</v>
      </c>
      <c r="K71" s="107"/>
      <c r="L71" s="107"/>
      <c r="M71" s="69">
        <v>52</v>
      </c>
      <c r="N71" s="70">
        <f t="shared" si="2"/>
        <v>56.15384615384615</v>
      </c>
      <c r="O71" s="71">
        <v>8</v>
      </c>
      <c r="P71" s="71"/>
      <c r="Q71" s="71"/>
      <c r="R71" s="71"/>
      <c r="S71" s="72"/>
    </row>
    <row r="72" spans="1:19" s="73" customFormat="1" ht="22.5" customHeight="1">
      <c r="A72" s="63"/>
      <c r="B72" s="64">
        <v>0.6159722222222214</v>
      </c>
      <c r="C72" s="106"/>
      <c r="D72" s="66" t="s">
        <v>30</v>
      </c>
      <c r="E72" s="67">
        <v>222</v>
      </c>
      <c r="F72" s="68" t="s">
        <v>109</v>
      </c>
      <c r="G72" s="68"/>
      <c r="H72" s="68" t="s">
        <v>110</v>
      </c>
      <c r="I72" s="68"/>
      <c r="J72" s="107">
        <v>129</v>
      </c>
      <c r="K72" s="107"/>
      <c r="L72" s="107"/>
      <c r="M72" s="69">
        <v>48</v>
      </c>
      <c r="N72" s="70">
        <f t="shared" si="2"/>
        <v>49.61538461538461</v>
      </c>
      <c r="O72" s="71">
        <v>9</v>
      </c>
      <c r="P72" s="71"/>
      <c r="Q72" s="71"/>
      <c r="R72" s="71"/>
      <c r="S72" s="72"/>
    </row>
    <row r="73" spans="1:19" ht="15.75">
      <c r="A73" s="79"/>
      <c r="B73" s="64">
        <v>0.6208333333333325</v>
      </c>
      <c r="C73" s="108"/>
      <c r="D73" s="108"/>
      <c r="E73" s="108"/>
      <c r="F73" s="69" t="s">
        <v>67</v>
      </c>
      <c r="G73" s="108"/>
      <c r="H73" s="108"/>
      <c r="I73" s="108"/>
      <c r="J73" s="109"/>
      <c r="K73" s="109"/>
      <c r="L73" s="109"/>
      <c r="M73" s="81"/>
      <c r="N73" s="82"/>
      <c r="O73" s="83"/>
      <c r="P73" s="83"/>
      <c r="Q73" s="83"/>
      <c r="R73" s="83"/>
      <c r="S73" s="84"/>
    </row>
    <row r="74" spans="1:19" ht="6.75" customHeight="1" thickBot="1">
      <c r="A74" s="85" t="s">
        <v>14</v>
      </c>
      <c r="B74" s="86"/>
      <c r="C74" s="86"/>
      <c r="D74" s="86"/>
      <c r="E74" s="86" t="s">
        <v>14</v>
      </c>
      <c r="F74" s="86"/>
      <c r="G74" s="86"/>
      <c r="H74" s="86"/>
      <c r="I74" s="110"/>
      <c r="J74" s="111"/>
      <c r="K74" s="111"/>
      <c r="L74" s="111"/>
      <c r="M74" s="111"/>
      <c r="N74" s="111"/>
      <c r="O74" s="111"/>
      <c r="P74" s="111"/>
      <c r="Q74" s="111"/>
      <c r="R74" s="111"/>
      <c r="S74" s="112"/>
    </row>
    <row r="75" spans="1:19" ht="6.75" customHeight="1" thickBot="1">
      <c r="A75" s="113"/>
      <c r="B75" s="114"/>
      <c r="C75" s="114"/>
      <c r="D75" s="114"/>
      <c r="E75" s="114"/>
      <c r="F75" s="114"/>
      <c r="G75" s="114"/>
      <c r="H75" s="114"/>
      <c r="I75" s="115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1:19" ht="26.25" thickBot="1">
      <c r="A76" s="1" t="s">
        <v>0</v>
      </c>
      <c r="B76" s="2"/>
      <c r="C76" s="2"/>
      <c r="D76" s="2"/>
      <c r="E76" s="2"/>
      <c r="F76" s="2"/>
      <c r="G76" s="2"/>
      <c r="H76" s="2"/>
      <c r="I76" s="3" t="s">
        <v>1</v>
      </c>
      <c r="J76" s="3"/>
      <c r="K76" s="3"/>
      <c r="L76" s="3"/>
      <c r="M76" s="3"/>
      <c r="N76" s="4"/>
      <c r="O76" s="5" t="s">
        <v>2</v>
      </c>
      <c r="P76" s="6"/>
      <c r="Q76" s="6"/>
      <c r="R76" s="7">
        <v>4</v>
      </c>
      <c r="S76" s="8">
        <v>4</v>
      </c>
    </row>
    <row r="77" spans="1:19" ht="20.25" thickBot="1">
      <c r="A77" s="9" t="s">
        <v>3</v>
      </c>
      <c r="B77" s="10"/>
      <c r="C77" s="10"/>
      <c r="D77" s="10"/>
      <c r="E77" s="10"/>
      <c r="F77" s="10"/>
      <c r="G77" s="10"/>
      <c r="H77" s="10"/>
      <c r="I77" s="11" t="s">
        <v>4</v>
      </c>
      <c r="J77" s="91" t="s">
        <v>111</v>
      </c>
      <c r="K77" s="91"/>
      <c r="L77" s="91"/>
      <c r="M77" s="91"/>
      <c r="N77" s="13"/>
      <c r="O77" s="14" t="s">
        <v>6</v>
      </c>
      <c r="P77" s="15"/>
      <c r="Q77" s="16"/>
      <c r="R77" s="17">
        <f>SUM(N85:N90)/S76</f>
        <v>66.12068965517241</v>
      </c>
      <c r="S77" s="18"/>
    </row>
    <row r="78" spans="1:19" ht="19.5" thickBot="1">
      <c r="A78" s="9" t="s">
        <v>112</v>
      </c>
      <c r="B78" s="10"/>
      <c r="C78" s="10"/>
      <c r="D78" s="10"/>
      <c r="E78" s="10"/>
      <c r="F78" s="10"/>
      <c r="G78" s="10"/>
      <c r="H78" s="10"/>
      <c r="I78" s="21" t="s">
        <v>8</v>
      </c>
      <c r="J78" s="92" t="s">
        <v>113</v>
      </c>
      <c r="K78" s="92"/>
      <c r="L78" s="92"/>
      <c r="M78" s="92"/>
      <c r="N78" s="23"/>
      <c r="O78" s="23"/>
      <c r="P78" s="24"/>
      <c r="Q78" s="25">
        <v>290</v>
      </c>
      <c r="R78" s="25"/>
      <c r="S78" s="26"/>
    </row>
    <row r="79" spans="1:19" ht="19.5" customHeight="1">
      <c r="A79" s="27" t="s">
        <v>11</v>
      </c>
      <c r="B79" s="28"/>
      <c r="C79" s="28"/>
      <c r="D79" s="28"/>
      <c r="E79" s="28"/>
      <c r="F79" s="28"/>
      <c r="G79" s="28"/>
      <c r="H79" s="29"/>
      <c r="I79" s="30"/>
      <c r="J79" s="31" t="s">
        <v>72</v>
      </c>
      <c r="K79" s="31"/>
      <c r="L79" s="32"/>
      <c r="M79" s="32"/>
      <c r="N79" s="33"/>
      <c r="O79" s="34"/>
      <c r="P79" s="34"/>
      <c r="Q79" s="35"/>
      <c r="R79" s="35"/>
      <c r="S79" s="26"/>
    </row>
    <row r="80" spans="1:19" ht="18" thickBot="1">
      <c r="A80" s="116" t="s">
        <v>114</v>
      </c>
      <c r="B80" s="37"/>
      <c r="C80" s="37"/>
      <c r="D80" s="37"/>
      <c r="E80" s="37"/>
      <c r="F80" s="37"/>
      <c r="G80" s="37"/>
      <c r="H80" s="38"/>
      <c r="I80" s="39"/>
      <c r="J80" s="39"/>
      <c r="K80" s="39"/>
      <c r="L80" s="39"/>
      <c r="M80" s="39"/>
      <c r="N80" s="39"/>
      <c r="O80" s="39"/>
      <c r="P80" s="39"/>
      <c r="Q80" s="35"/>
      <c r="R80" s="35"/>
      <c r="S80" s="26"/>
    </row>
    <row r="81" spans="1:19" ht="5.25" customHeight="1" thickBot="1">
      <c r="A81" s="93"/>
      <c r="B81" s="94"/>
      <c r="C81" s="94"/>
      <c r="D81" s="94"/>
      <c r="E81" s="94"/>
      <c r="F81" s="94"/>
      <c r="G81" s="94"/>
      <c r="H81" s="94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3"/>
    </row>
    <row r="82" spans="1:19" ht="15.75">
      <c r="A82" s="44" t="s">
        <v>14</v>
      </c>
      <c r="B82" s="45" t="s">
        <v>15</v>
      </c>
      <c r="C82" s="46" t="s">
        <v>16</v>
      </c>
      <c r="D82" s="46" t="s">
        <v>17</v>
      </c>
      <c r="E82" s="46" t="s">
        <v>18</v>
      </c>
      <c r="F82" s="47" t="s">
        <v>19</v>
      </c>
      <c r="G82" s="47"/>
      <c r="H82" s="47" t="s">
        <v>20</v>
      </c>
      <c r="I82" s="47" t="s">
        <v>14</v>
      </c>
      <c r="J82" s="48" t="s">
        <v>115</v>
      </c>
      <c r="K82" s="48" t="s">
        <v>115</v>
      </c>
      <c r="L82" s="48" t="s">
        <v>21</v>
      </c>
      <c r="M82" s="46" t="s">
        <v>22</v>
      </c>
      <c r="N82" s="46" t="s">
        <v>23</v>
      </c>
      <c r="O82" s="49" t="s">
        <v>24</v>
      </c>
      <c r="P82" s="49"/>
      <c r="Q82" s="49"/>
      <c r="R82" s="49"/>
      <c r="S82" s="50"/>
    </row>
    <row r="83" spans="1:19" ht="16.5" thickBot="1">
      <c r="A83" s="51"/>
      <c r="B83" s="52"/>
      <c r="C83" s="52"/>
      <c r="D83" s="53" t="s">
        <v>14</v>
      </c>
      <c r="E83" s="54"/>
      <c r="F83" s="54"/>
      <c r="G83" s="54"/>
      <c r="H83" s="55"/>
      <c r="I83" s="55"/>
      <c r="J83" s="54" t="s">
        <v>100</v>
      </c>
      <c r="K83" s="54" t="s">
        <v>116</v>
      </c>
      <c r="L83" s="56" t="s">
        <v>14</v>
      </c>
      <c r="M83" s="54" t="s">
        <v>14</v>
      </c>
      <c r="N83" s="54"/>
      <c r="O83" s="54" t="s">
        <v>27</v>
      </c>
      <c r="P83" s="54"/>
      <c r="Q83" s="54"/>
      <c r="R83" s="54"/>
      <c r="S83" s="57" t="s">
        <v>28</v>
      </c>
    </row>
    <row r="84" spans="1:19" ht="5.25" customHeight="1">
      <c r="A84" s="58"/>
      <c r="B84" s="60"/>
      <c r="C84" s="60"/>
      <c r="D84" s="60"/>
      <c r="E84" s="61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2"/>
    </row>
    <row r="85" spans="1:19" s="73" customFormat="1" ht="22.5" customHeight="1">
      <c r="A85" s="63"/>
      <c r="B85" s="64">
        <v>0.5833333333333225</v>
      </c>
      <c r="C85" s="117" t="s">
        <v>117</v>
      </c>
      <c r="D85" s="66" t="s">
        <v>30</v>
      </c>
      <c r="E85" s="67">
        <v>295</v>
      </c>
      <c r="F85" s="68" t="s">
        <v>118</v>
      </c>
      <c r="G85" s="68"/>
      <c r="H85" s="68" t="s">
        <v>119</v>
      </c>
      <c r="I85" s="68"/>
      <c r="J85" s="69"/>
      <c r="K85" s="69">
        <v>201</v>
      </c>
      <c r="L85" s="69"/>
      <c r="M85" s="69">
        <v>56</v>
      </c>
      <c r="N85" s="70">
        <f>SUM(J85:L85)/2.9</f>
        <v>69.3103448275862</v>
      </c>
      <c r="O85" s="71">
        <v>1</v>
      </c>
      <c r="P85" s="71"/>
      <c r="Q85" s="71"/>
      <c r="R85" s="71"/>
      <c r="S85" s="72" t="s">
        <v>33</v>
      </c>
    </row>
    <row r="86" spans="1:21" s="73" customFormat="1" ht="22.5" customHeight="1">
      <c r="A86" s="63"/>
      <c r="B86" s="64">
        <v>0.5499999999999973</v>
      </c>
      <c r="C86" s="106" t="s">
        <v>120</v>
      </c>
      <c r="D86" s="66" t="s">
        <v>30</v>
      </c>
      <c r="E86" s="67">
        <v>303</v>
      </c>
      <c r="F86" s="68" t="s">
        <v>79</v>
      </c>
      <c r="G86" s="68"/>
      <c r="H86" s="68" t="s">
        <v>80</v>
      </c>
      <c r="I86" s="68"/>
      <c r="J86" s="69">
        <v>194</v>
      </c>
      <c r="K86" s="69"/>
      <c r="L86" s="69"/>
      <c r="M86" s="69">
        <v>62</v>
      </c>
      <c r="N86" s="70">
        <f>SUM(J86:L86)/2.9</f>
        <v>66.89655172413794</v>
      </c>
      <c r="O86" s="71">
        <v>2</v>
      </c>
      <c r="P86" s="71"/>
      <c r="Q86" s="71"/>
      <c r="R86" s="71"/>
      <c r="S86" s="72" t="s">
        <v>33</v>
      </c>
      <c r="U86" s="78"/>
    </row>
    <row r="87" spans="1:19" s="73" customFormat="1" ht="22.5" customHeight="1">
      <c r="A87" s="63"/>
      <c r="B87" s="64">
        <v>0.5777777777777683</v>
      </c>
      <c r="C87" s="106" t="s">
        <v>120</v>
      </c>
      <c r="D87" s="66" t="s">
        <v>30</v>
      </c>
      <c r="E87" s="67">
        <v>293</v>
      </c>
      <c r="F87" s="68" t="s">
        <v>103</v>
      </c>
      <c r="G87" s="68"/>
      <c r="H87" s="68" t="s">
        <v>104</v>
      </c>
      <c r="I87" s="68"/>
      <c r="J87" s="69">
        <v>192</v>
      </c>
      <c r="K87" s="69"/>
      <c r="L87" s="69"/>
      <c r="M87" s="69">
        <v>60</v>
      </c>
      <c r="N87" s="70">
        <f>SUM(J87:L87)/2.9</f>
        <v>66.20689655172414</v>
      </c>
      <c r="O87" s="71">
        <v>3</v>
      </c>
      <c r="P87" s="71"/>
      <c r="Q87" s="71"/>
      <c r="R87" s="71"/>
      <c r="S87" s="72"/>
    </row>
    <row r="88" spans="1:19" s="73" customFormat="1" ht="22.5" customHeight="1">
      <c r="A88" s="63"/>
      <c r="B88" s="64">
        <v>0.5722222222222141</v>
      </c>
      <c r="C88" s="106" t="s">
        <v>120</v>
      </c>
      <c r="D88" s="66" t="s">
        <v>30</v>
      </c>
      <c r="E88" s="67">
        <v>589</v>
      </c>
      <c r="F88" s="68" t="s">
        <v>105</v>
      </c>
      <c r="G88" s="68"/>
      <c r="H88" s="68" t="s">
        <v>106</v>
      </c>
      <c r="I88" s="68"/>
      <c r="J88" s="69">
        <v>180</v>
      </c>
      <c r="K88" s="69"/>
      <c r="L88" s="69"/>
      <c r="M88" s="69">
        <v>56</v>
      </c>
      <c r="N88" s="70">
        <f>SUM(J88:L88)/2.9</f>
        <v>62.06896551724138</v>
      </c>
      <c r="O88" s="71">
        <v>4</v>
      </c>
      <c r="P88" s="71"/>
      <c r="Q88" s="71"/>
      <c r="R88" s="71"/>
      <c r="S88" s="72"/>
    </row>
    <row r="89" spans="1:19" s="73" customFormat="1" ht="22.5" customHeight="1">
      <c r="A89" s="63"/>
      <c r="B89" s="64">
        <v>0.636111111111111</v>
      </c>
      <c r="C89" s="117" t="s">
        <v>117</v>
      </c>
      <c r="D89" s="66" t="s">
        <v>30</v>
      </c>
      <c r="E89" s="67">
        <v>294</v>
      </c>
      <c r="F89" s="68" t="s">
        <v>121</v>
      </c>
      <c r="G89" s="68"/>
      <c r="H89" s="68" t="s">
        <v>122</v>
      </c>
      <c r="I89" s="68"/>
      <c r="J89" s="69"/>
      <c r="K89" s="69" t="s">
        <v>93</v>
      </c>
      <c r="L89" s="69"/>
      <c r="M89" s="69"/>
      <c r="N89" s="70">
        <f>SUM(J89:L89)/2.9</f>
        <v>0</v>
      </c>
      <c r="O89" s="71" t="s">
        <v>93</v>
      </c>
      <c r="P89" s="71"/>
      <c r="Q89" s="71"/>
      <c r="R89" s="71"/>
      <c r="S89" s="72"/>
    </row>
    <row r="90" spans="1:19" ht="15.75">
      <c r="A90" s="79"/>
      <c r="B90" s="64">
        <v>0.6416666666666665</v>
      </c>
      <c r="C90" s="117" t="s">
        <v>14</v>
      </c>
      <c r="D90" s="66" t="s">
        <v>14</v>
      </c>
      <c r="E90" s="67" t="s">
        <v>14</v>
      </c>
      <c r="F90" s="74" t="s">
        <v>67</v>
      </c>
      <c r="G90" s="68" t="s">
        <v>14</v>
      </c>
      <c r="H90" s="118" t="s">
        <v>14</v>
      </c>
      <c r="I90" s="118" t="s">
        <v>14</v>
      </c>
      <c r="J90" s="81"/>
      <c r="K90" s="81"/>
      <c r="L90" s="81"/>
      <c r="M90" s="81"/>
      <c r="N90" s="82"/>
      <c r="O90" s="83"/>
      <c r="P90" s="83"/>
      <c r="Q90" s="83"/>
      <c r="R90" s="83"/>
      <c r="S90" s="84"/>
    </row>
    <row r="91" spans="1:19" ht="5.25" customHeight="1" thickBot="1">
      <c r="A91" s="85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7"/>
      <c r="O91" s="88"/>
      <c r="P91" s="88"/>
      <c r="Q91" s="88"/>
      <c r="R91" s="88"/>
      <c r="S91" s="89"/>
    </row>
    <row r="92" spans="1:19" ht="5.25" customHeight="1" thickBo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</row>
    <row r="93" spans="1:19" ht="26.25" thickBot="1">
      <c r="A93" s="1" t="s">
        <v>0</v>
      </c>
      <c r="B93" s="2"/>
      <c r="C93" s="2"/>
      <c r="D93" s="2"/>
      <c r="E93" s="2"/>
      <c r="F93" s="2"/>
      <c r="G93" s="2"/>
      <c r="H93" s="2"/>
      <c r="I93" s="3" t="s">
        <v>1</v>
      </c>
      <c r="J93" s="3"/>
      <c r="K93" s="3"/>
      <c r="L93" s="3"/>
      <c r="M93" s="3"/>
      <c r="N93" s="4"/>
      <c r="O93" s="5" t="s">
        <v>2</v>
      </c>
      <c r="P93" s="6"/>
      <c r="Q93" s="6"/>
      <c r="R93" s="7">
        <v>1</v>
      </c>
      <c r="S93" s="8">
        <v>1</v>
      </c>
    </row>
    <row r="94" spans="1:37" ht="20.25" thickBot="1">
      <c r="A94" s="9" t="s">
        <v>3</v>
      </c>
      <c r="B94" s="10"/>
      <c r="C94" s="10"/>
      <c r="D94" s="10"/>
      <c r="E94" s="10"/>
      <c r="F94" s="10"/>
      <c r="G94" s="10"/>
      <c r="H94" s="10"/>
      <c r="I94" s="11" t="s">
        <v>4</v>
      </c>
      <c r="J94" s="91" t="s">
        <v>123</v>
      </c>
      <c r="K94" s="91"/>
      <c r="L94" s="91"/>
      <c r="M94" s="91"/>
      <c r="N94" s="13"/>
      <c r="O94" s="14" t="s">
        <v>6</v>
      </c>
      <c r="P94" s="15"/>
      <c r="Q94" s="16"/>
      <c r="R94" s="17">
        <f>SUM(N102:N104)/S93</f>
        <v>66.25</v>
      </c>
      <c r="S94" s="18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</row>
    <row r="95" spans="1:37" ht="19.5" customHeight="1" thickBot="1">
      <c r="A95" s="9" t="s">
        <v>124</v>
      </c>
      <c r="B95" s="10"/>
      <c r="C95" s="10"/>
      <c r="D95" s="10"/>
      <c r="E95" s="10"/>
      <c r="F95" s="10"/>
      <c r="G95" s="10"/>
      <c r="H95" s="10"/>
      <c r="I95" s="21" t="s">
        <v>8</v>
      </c>
      <c r="J95" s="22" t="s">
        <v>125</v>
      </c>
      <c r="K95" s="22"/>
      <c r="L95" s="22"/>
      <c r="M95" s="22"/>
      <c r="N95" s="23"/>
      <c r="O95" s="23"/>
      <c r="P95" s="24"/>
      <c r="Q95" s="25">
        <v>320</v>
      </c>
      <c r="R95" s="25"/>
      <c r="S95" s="26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</row>
    <row r="96" spans="1:19" ht="19.5" customHeight="1">
      <c r="A96" s="27" t="s">
        <v>98</v>
      </c>
      <c r="B96" s="28"/>
      <c r="C96" s="28"/>
      <c r="D96" s="28"/>
      <c r="E96" s="28"/>
      <c r="F96" s="28"/>
      <c r="G96" s="28"/>
      <c r="H96" s="29"/>
      <c r="I96" s="30"/>
      <c r="J96" s="31" t="s">
        <v>72</v>
      </c>
      <c r="K96" s="31"/>
      <c r="L96" s="32"/>
      <c r="M96" s="32"/>
      <c r="N96" s="33"/>
      <c r="O96" s="34"/>
      <c r="P96" s="34"/>
      <c r="Q96" s="35"/>
      <c r="R96" s="35"/>
      <c r="S96" s="26"/>
    </row>
    <row r="97" spans="1:19" ht="18" thickBot="1">
      <c r="A97" s="36" t="s">
        <v>126</v>
      </c>
      <c r="B97" s="37"/>
      <c r="C97" s="37"/>
      <c r="D97" s="37"/>
      <c r="E97" s="37"/>
      <c r="F97" s="37"/>
      <c r="G97" s="37"/>
      <c r="H97" s="38"/>
      <c r="I97" s="39"/>
      <c r="J97" s="39"/>
      <c r="K97" s="39"/>
      <c r="L97" s="39"/>
      <c r="M97" s="39"/>
      <c r="N97" s="39"/>
      <c r="O97" s="39"/>
      <c r="P97" s="39"/>
      <c r="Q97" s="35"/>
      <c r="R97" s="35"/>
      <c r="S97" s="26"/>
    </row>
    <row r="98" spans="1:19" ht="5.25" customHeight="1" thickBot="1">
      <c r="A98" s="93"/>
      <c r="B98" s="94"/>
      <c r="C98" s="94"/>
      <c r="D98" s="94"/>
      <c r="E98" s="94"/>
      <c r="F98" s="94"/>
      <c r="G98" s="94"/>
      <c r="H98" s="94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3"/>
    </row>
    <row r="99" spans="1:19" ht="15.75">
      <c r="A99" s="44" t="s">
        <v>14</v>
      </c>
      <c r="B99" s="45" t="s">
        <v>15</v>
      </c>
      <c r="C99" s="46" t="s">
        <v>16</v>
      </c>
      <c r="D99" s="46" t="s">
        <v>17</v>
      </c>
      <c r="E99" s="46" t="s">
        <v>18</v>
      </c>
      <c r="F99" s="47" t="s">
        <v>19</v>
      </c>
      <c r="G99" s="47"/>
      <c r="H99" s="47" t="s">
        <v>20</v>
      </c>
      <c r="I99" s="47" t="s">
        <v>14</v>
      </c>
      <c r="J99" s="46" t="s">
        <v>21</v>
      </c>
      <c r="K99" s="46" t="s">
        <v>21</v>
      </c>
      <c r="L99" s="46" t="s">
        <v>21</v>
      </c>
      <c r="M99" s="46" t="s">
        <v>22</v>
      </c>
      <c r="N99" s="46" t="s">
        <v>23</v>
      </c>
      <c r="O99" s="49" t="s">
        <v>24</v>
      </c>
      <c r="P99" s="49"/>
      <c r="Q99" s="49"/>
      <c r="R99" s="49"/>
      <c r="S99" s="50"/>
    </row>
    <row r="100" spans="1:19" ht="16.5" thickBot="1">
      <c r="A100" s="51"/>
      <c r="B100" s="52"/>
      <c r="C100" s="52"/>
      <c r="D100" s="53" t="s">
        <v>14</v>
      </c>
      <c r="E100" s="54"/>
      <c r="F100" s="54"/>
      <c r="G100" s="54"/>
      <c r="H100" s="55"/>
      <c r="I100" s="55"/>
      <c r="J100" s="54" t="s">
        <v>116</v>
      </c>
      <c r="K100" s="54" t="s">
        <v>14</v>
      </c>
      <c r="L100" s="54"/>
      <c r="M100" s="54" t="s">
        <v>14</v>
      </c>
      <c r="N100" s="54"/>
      <c r="O100" s="54" t="s">
        <v>27</v>
      </c>
      <c r="P100" s="54"/>
      <c r="Q100" s="54"/>
      <c r="R100" s="54"/>
      <c r="S100" s="57" t="s">
        <v>28</v>
      </c>
    </row>
    <row r="101" spans="1:19" ht="5.25" customHeight="1">
      <c r="A101" s="58"/>
      <c r="B101" s="60"/>
      <c r="C101" s="60"/>
      <c r="D101" s="60"/>
      <c r="E101" s="61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2"/>
    </row>
    <row r="102" spans="1:19" s="73" customFormat="1" ht="22.5" customHeight="1">
      <c r="A102" s="63"/>
      <c r="B102" s="64">
        <v>0.6916666666666665</v>
      </c>
      <c r="C102" s="117" t="s">
        <v>14</v>
      </c>
      <c r="D102" s="66" t="s">
        <v>30</v>
      </c>
      <c r="E102" s="67">
        <v>295</v>
      </c>
      <c r="F102" s="68" t="s">
        <v>118</v>
      </c>
      <c r="G102" s="68"/>
      <c r="H102" s="68" t="s">
        <v>119</v>
      </c>
      <c r="I102" s="68"/>
      <c r="J102" s="69">
        <v>212</v>
      </c>
      <c r="K102" s="69"/>
      <c r="L102" s="69"/>
      <c r="M102" s="69">
        <v>54</v>
      </c>
      <c r="N102" s="70">
        <f>SUM(J102:L102)/3.2</f>
        <v>66.25</v>
      </c>
      <c r="O102" s="71">
        <v>1</v>
      </c>
      <c r="P102" s="71"/>
      <c r="Q102" s="71"/>
      <c r="R102" s="71"/>
      <c r="S102" s="72" t="s">
        <v>33</v>
      </c>
    </row>
    <row r="103" spans="1:21" s="73" customFormat="1" ht="22.5" customHeight="1">
      <c r="A103" s="63"/>
      <c r="B103" s="64">
        <v>0.675</v>
      </c>
      <c r="C103" s="117" t="s">
        <v>14</v>
      </c>
      <c r="D103" s="66" t="s">
        <v>30</v>
      </c>
      <c r="E103" s="67">
        <v>294</v>
      </c>
      <c r="F103" s="68" t="s">
        <v>121</v>
      </c>
      <c r="G103" s="68"/>
      <c r="H103" s="68" t="s">
        <v>122</v>
      </c>
      <c r="I103" s="68"/>
      <c r="J103" s="69" t="s">
        <v>93</v>
      </c>
      <c r="K103" s="69"/>
      <c r="L103" s="69"/>
      <c r="M103" s="69"/>
      <c r="N103" s="70">
        <f>SUM(J103:L103)/3.2</f>
        <v>0</v>
      </c>
      <c r="O103" s="71"/>
      <c r="P103" s="71"/>
      <c r="Q103" s="71"/>
      <c r="R103" s="71"/>
      <c r="S103" s="72"/>
      <c r="U103" s="78"/>
    </row>
    <row r="104" spans="1:19" ht="15.75">
      <c r="A104" s="79"/>
      <c r="B104" s="64">
        <v>0.6972222222222221</v>
      </c>
      <c r="C104" s="117" t="s">
        <v>14</v>
      </c>
      <c r="D104" s="76" t="s">
        <v>14</v>
      </c>
      <c r="E104" s="67" t="s">
        <v>14</v>
      </c>
      <c r="F104" s="74" t="s">
        <v>67</v>
      </c>
      <c r="G104" s="74" t="s">
        <v>14</v>
      </c>
      <c r="H104" s="74" t="s">
        <v>14</v>
      </c>
      <c r="I104" s="74" t="s">
        <v>14</v>
      </c>
      <c r="J104" s="81"/>
      <c r="K104" s="81"/>
      <c r="L104" s="81"/>
      <c r="M104" s="81"/>
      <c r="N104" s="82"/>
      <c r="O104" s="83"/>
      <c r="P104" s="83"/>
      <c r="Q104" s="83"/>
      <c r="R104" s="83"/>
      <c r="S104" s="84"/>
    </row>
    <row r="105" spans="1:19" ht="5.25" customHeight="1" thickBot="1">
      <c r="A105" s="119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9"/>
      <c r="O105" s="100"/>
      <c r="P105" s="100"/>
      <c r="Q105" s="100"/>
      <c r="R105" s="100"/>
      <c r="S105" s="101"/>
    </row>
    <row r="106" ht="6.75" customHeight="1"/>
  </sheetData>
  <mergeCells count="75">
    <mergeCell ref="A98:H98"/>
    <mergeCell ref="O99:R99"/>
    <mergeCell ref="A95:H95"/>
    <mergeCell ref="J95:M95"/>
    <mergeCell ref="Q95:R97"/>
    <mergeCell ref="A96:H96"/>
    <mergeCell ref="J96:M96"/>
    <mergeCell ref="A97:H97"/>
    <mergeCell ref="A94:H94"/>
    <mergeCell ref="J94:M94"/>
    <mergeCell ref="O94:Q94"/>
    <mergeCell ref="R94:S94"/>
    <mergeCell ref="A93:H93"/>
    <mergeCell ref="I93:N93"/>
    <mergeCell ref="O93:Q93"/>
    <mergeCell ref="A81:H81"/>
    <mergeCell ref="O82:R82"/>
    <mergeCell ref="A78:H78"/>
    <mergeCell ref="J78:M78"/>
    <mergeCell ref="Q78:R80"/>
    <mergeCell ref="A79:H79"/>
    <mergeCell ref="J79:M79"/>
    <mergeCell ref="A80:H80"/>
    <mergeCell ref="A77:H77"/>
    <mergeCell ref="J77:M77"/>
    <mergeCell ref="O77:Q77"/>
    <mergeCell ref="R77:S77"/>
    <mergeCell ref="A60:H60"/>
    <mergeCell ref="O61:R61"/>
    <mergeCell ref="A76:H76"/>
    <mergeCell ref="I76:N76"/>
    <mergeCell ref="O76:Q76"/>
    <mergeCell ref="A57:H57"/>
    <mergeCell ref="J57:M57"/>
    <mergeCell ref="Q57:R59"/>
    <mergeCell ref="A58:H58"/>
    <mergeCell ref="J58:M58"/>
    <mergeCell ref="A59:H59"/>
    <mergeCell ref="A56:H56"/>
    <mergeCell ref="J56:M56"/>
    <mergeCell ref="O56:Q56"/>
    <mergeCell ref="R56:S56"/>
    <mergeCell ref="A34:H34"/>
    <mergeCell ref="O35:R35"/>
    <mergeCell ref="A55:H55"/>
    <mergeCell ref="I55:N55"/>
    <mergeCell ref="O55:Q55"/>
    <mergeCell ref="A31:H31"/>
    <mergeCell ref="J31:M31"/>
    <mergeCell ref="Q31:R33"/>
    <mergeCell ref="A32:H32"/>
    <mergeCell ref="J32:M32"/>
    <mergeCell ref="A33:H33"/>
    <mergeCell ref="A30:H30"/>
    <mergeCell ref="J30:M30"/>
    <mergeCell ref="O30:Q30"/>
    <mergeCell ref="R30:S30"/>
    <mergeCell ref="A6:H6"/>
    <mergeCell ref="O7:R7"/>
    <mergeCell ref="A29:H29"/>
    <mergeCell ref="I29:N29"/>
    <mergeCell ref="O29:Q29"/>
    <mergeCell ref="R2:S2"/>
    <mergeCell ref="A3:H3"/>
    <mergeCell ref="J3:M3"/>
    <mergeCell ref="Q3:R5"/>
    <mergeCell ref="A4:H4"/>
    <mergeCell ref="J4:M4"/>
    <mergeCell ref="A5:H5"/>
    <mergeCell ref="A1:H1"/>
    <mergeCell ref="I1:N1"/>
    <mergeCell ref="O1:Q1"/>
    <mergeCell ref="A2:H2"/>
    <mergeCell ref="J2:M2"/>
    <mergeCell ref="O2:Q2"/>
  </mergeCells>
  <printOptions/>
  <pageMargins left="0.12" right="0.11" top="0.22" bottom="0.21" header="0.13" footer="0.14"/>
  <pageSetup horizontalDpi="600" verticalDpi="600" orientation="landscape" paperSize="9" scale="85" r:id="rId1"/>
  <rowBreaks count="3" manualBreakCount="3">
    <brk id="28" max="18" man="1"/>
    <brk id="54" max="18" man="1"/>
    <brk id="7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2013-03-28T17:30:39Z</dcterms:created>
  <dcterms:modified xsi:type="dcterms:W3CDTF">2013-03-28T17:33:38Z</dcterms:modified>
  <cp:category/>
  <cp:version/>
  <cp:contentType/>
  <cp:contentStatus/>
</cp:coreProperties>
</file>