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marshall\Downloads\"/>
    </mc:Choice>
  </mc:AlternateContent>
  <xr:revisionPtr revIDLastSave="0" documentId="8_{37E67FDD-3E96-4380-9EC5-B6F4EC42B495}" xr6:coauthVersionLast="37" xr6:coauthVersionMax="37" xr10:uidLastSave="{00000000-0000-0000-0000-000000000000}"/>
  <bookViews>
    <workbookView xWindow="0" yWindow="0" windowWidth="24000" windowHeight="9465" xr2:uid="{00000000-000D-0000-FFFF-FFFF00000000}"/>
  </bookViews>
  <sheets>
    <sheet name="Class 1 (65cm)" sheetId="2" r:id="rId1"/>
    <sheet name="Class 2 (75 pairs)" sheetId="3" r:id="rId2"/>
    <sheet name="Class 3 (75cm)" sheetId="4" r:id="rId3"/>
    <sheet name="Class 4 (85 pairs)" sheetId="5" r:id="rId4"/>
    <sheet name="Class 5 (85cm)" sheetId="6" r:id="rId5"/>
    <sheet name="Class 6 (95cm)" sheetId="1" r:id="rId6"/>
    <sheet name="Teams" sheetId="7" r:id="rId7"/>
  </sheets>
  <externalReferences>
    <externalReference r:id="rId8"/>
  </externalReferences>
  <definedNames>
    <definedName name="adjusted_total" localSheetId="5">'Class 6 (95cm)'!#REF!</definedName>
    <definedName name="adjusted_total">#REF!</definedName>
    <definedName name="cl" localSheetId="5">#REF!</definedName>
    <definedName name="cl">#REF!</definedName>
    <definedName name="Class" localSheetId="5">#REF!</definedName>
    <definedName name="Class">#REF!</definedName>
    <definedName name="class2">'Class 1 (65cm)'!#REF!</definedName>
    <definedName name="class4">#REF!</definedName>
    <definedName name="class5" localSheetId="5">#REF!</definedName>
    <definedName name="class5">#REF!</definedName>
    <definedName name="class7">#REF!</definedName>
    <definedName name="CLUB">[1]competitors!$E$2</definedName>
    <definedName name="details">[1]competitors!$A:$F</definedName>
    <definedName name="opt_secs" localSheetId="5">'Class 6 (95cm)'!#REF!</definedName>
    <definedName name="opt_secs">#REF!</definedName>
    <definedName name="opt_time_secs" localSheetId="5">'Class 6 (95cm)'!#REF!</definedName>
    <definedName name="opt_time_secs">#REF!</definedName>
    <definedName name="optimum" localSheetId="5">'Class 6 (95cm)'!$D$2</definedName>
    <definedName name="optimum">#REF!</definedName>
    <definedName name="_xlnm.Print_Area" localSheetId="5">'Class 6 (95cm)'!$B$4:$L$43</definedName>
    <definedName name="_xlnm.Print_Titles" localSheetId="5">'Class 6 (95cm)'!$4:$6</definedName>
    <definedName name="raw_posn" localSheetId="5">'Class 6 (95cm)'!#REF!</definedName>
    <definedName name="raw_posn">#REF!</definedName>
    <definedName name="rider_numbers">[1]competitors!$A:$A</definedName>
    <definedName name="show_positions_to" localSheetId="5">'Class 6 (95cm)'!$K$1</definedName>
    <definedName name="show_positions_to">#REF!</definedName>
    <definedName name="SJ_opt_secs" localSheetId="5">'Class 6 (95cm)'!$F$2</definedName>
    <definedName name="SJ_opt_secs">#REF!</definedName>
    <definedName name="SJ_optimum" localSheetId="5">'Class 6 (95cm)'!$E$2</definedName>
    <definedName name="SJ_optimum">#REF!</definedName>
    <definedName name="Team">Teams!#REF!</definedName>
    <definedName name="team_totals">'[1]blank-teams'!$V$7:$V$58</definedName>
    <definedName name="VETERAN">[1]competitors!$F$2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7" l="1"/>
  <c r="C21" i="7"/>
  <c r="D20" i="7"/>
  <c r="C20" i="7"/>
  <c r="D19" i="7"/>
  <c r="C19" i="7"/>
  <c r="G18" i="7"/>
  <c r="H18" i="7" s="1"/>
  <c r="D18" i="7"/>
  <c r="C18" i="7"/>
  <c r="D17" i="7"/>
  <c r="C17" i="7"/>
  <c r="G14" i="7"/>
  <c r="G10" i="7"/>
  <c r="G6" i="7"/>
  <c r="E43" i="1"/>
  <c r="G43" i="1"/>
  <c r="F43" i="1"/>
  <c r="E42" i="1"/>
  <c r="G42" i="1" s="1"/>
  <c r="E41" i="1"/>
  <c r="F41" i="1" s="1"/>
  <c r="G41" i="1"/>
  <c r="E40" i="1"/>
  <c r="G40" i="1"/>
  <c r="F40" i="1"/>
  <c r="E39" i="1"/>
  <c r="G39" i="1"/>
  <c r="F39" i="1"/>
  <c r="E38" i="1"/>
  <c r="G38" i="1" s="1"/>
  <c r="E37" i="1"/>
  <c r="F37" i="1" s="1"/>
  <c r="G37" i="1"/>
  <c r="E36" i="1"/>
  <c r="G36" i="1"/>
  <c r="F36" i="1"/>
  <c r="E35" i="1"/>
  <c r="G35" i="1"/>
  <c r="F35" i="1"/>
  <c r="E34" i="1"/>
  <c r="G34" i="1" s="1"/>
  <c r="E33" i="1"/>
  <c r="F33" i="1" s="1"/>
  <c r="G33" i="1"/>
  <c r="E32" i="1"/>
  <c r="G32" i="1"/>
  <c r="F32" i="1"/>
  <c r="E31" i="1"/>
  <c r="G31" i="1"/>
  <c r="F31" i="1"/>
  <c r="E30" i="1"/>
  <c r="G30" i="1" s="1"/>
  <c r="E29" i="1"/>
  <c r="F29" i="1" s="1"/>
  <c r="G29" i="1"/>
  <c r="E28" i="1"/>
  <c r="G28" i="1"/>
  <c r="F28" i="1"/>
  <c r="E27" i="1"/>
  <c r="G27" i="1"/>
  <c r="F27" i="1"/>
  <c r="E26" i="1"/>
  <c r="G26" i="1" s="1"/>
  <c r="E25" i="1"/>
  <c r="F25" i="1" s="1"/>
  <c r="G25" i="1"/>
  <c r="E24" i="1"/>
  <c r="G24" i="1"/>
  <c r="F24" i="1"/>
  <c r="E23" i="1"/>
  <c r="G23" i="1"/>
  <c r="F23" i="1"/>
  <c r="E22" i="1"/>
  <c r="G22" i="1" s="1"/>
  <c r="E21" i="1"/>
  <c r="F21" i="1" s="1"/>
  <c r="G21" i="1"/>
  <c r="E20" i="1"/>
  <c r="G20" i="1"/>
  <c r="F20" i="1"/>
  <c r="E19" i="1"/>
  <c r="G19" i="1"/>
  <c r="F19" i="1"/>
  <c r="E18" i="1"/>
  <c r="G18" i="1" s="1"/>
  <c r="E17" i="1"/>
  <c r="F17" i="1" s="1"/>
  <c r="G17" i="1"/>
  <c r="E16" i="1"/>
  <c r="G16" i="1"/>
  <c r="F16" i="1"/>
  <c r="E15" i="1"/>
  <c r="G15" i="1"/>
  <c r="F15" i="1"/>
  <c r="E14" i="1"/>
  <c r="G14" i="1" s="1"/>
  <c r="E13" i="1"/>
  <c r="F13" i="1" s="1"/>
  <c r="G13" i="1"/>
  <c r="E12" i="1"/>
  <c r="G12" i="1"/>
  <c r="F12" i="1"/>
  <c r="E11" i="1"/>
  <c r="G11" i="1"/>
  <c r="F11" i="1"/>
  <c r="E10" i="1"/>
  <c r="G10" i="1" s="1"/>
  <c r="E9" i="1"/>
  <c r="F9" i="1" s="1"/>
  <c r="G9" i="1"/>
  <c r="E8" i="1"/>
  <c r="G8" i="1"/>
  <c r="F8" i="1"/>
  <c r="E7" i="1"/>
  <c r="G7" i="1"/>
  <c r="F7" i="1"/>
  <c r="F2" i="1"/>
  <c r="F10" i="1" l="1"/>
  <c r="F14" i="1"/>
  <c r="F18" i="1"/>
  <c r="F22" i="1"/>
  <c r="F26" i="1"/>
  <c r="F30" i="1"/>
  <c r="F34" i="1"/>
  <c r="F38" i="1"/>
  <c r="F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kt'z space larman</author>
  </authors>
  <commentList>
    <comment ref="G19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kt'z space larman:</t>
        </r>
        <r>
          <rPr>
            <sz val="9"/>
            <color indexed="81"/>
            <rFont val="Tahoma"/>
            <charset val="1"/>
          </rPr>
          <t xml:space="preserve">
Marked TE but later found to be clear </t>
        </r>
      </text>
    </comment>
  </commentList>
</comments>
</file>

<file path=xl/sharedStrings.xml><?xml version="1.0" encoding="utf-8"?>
<sst xmlns="http://schemas.openxmlformats.org/spreadsheetml/2006/main" count="590" uniqueCount="368">
  <si>
    <t>XC optimum</t>
  </si>
  <si>
    <t>SJ allowed</t>
  </si>
  <si>
    <t>opt time (secs)</t>
  </si>
  <si>
    <t>distance (m)</t>
  </si>
  <si>
    <t>started:</t>
  </si>
  <si>
    <t>4.29m</t>
  </si>
  <si>
    <t>speed</t>
  </si>
  <si>
    <t>no.</t>
  </si>
  <si>
    <t>rider</t>
  </si>
  <si>
    <t>horse</t>
  </si>
  <si>
    <t>Show Jumping</t>
  </si>
  <si>
    <t>total</t>
  </si>
  <si>
    <t>placing</t>
  </si>
  <si>
    <t>showjumping</t>
  </si>
  <si>
    <t>time on course</t>
  </si>
  <si>
    <t>time in seconds</t>
  </si>
  <si>
    <t>time over optimum</t>
  </si>
  <si>
    <t>penalties</t>
  </si>
  <si>
    <t>SJ</t>
  </si>
  <si>
    <t>XC jump</t>
  </si>
  <si>
    <t>XC time</t>
  </si>
  <si>
    <t>Start time</t>
  </si>
  <si>
    <t>Finish time</t>
  </si>
  <si>
    <t>Chloe Wesley</t>
  </si>
  <si>
    <t>Saporo</t>
  </si>
  <si>
    <t>Emily Miles-Thomas</t>
  </si>
  <si>
    <t>BBS Lovejoy</t>
  </si>
  <si>
    <t>Nadia Blaker</t>
  </si>
  <si>
    <t>Spirit</t>
  </si>
  <si>
    <t>Darren Francis</t>
  </si>
  <si>
    <t>Ultimate diablo</t>
  </si>
  <si>
    <t>Hazel Petch</t>
  </si>
  <si>
    <t>Fade</t>
  </si>
  <si>
    <t>Georgina Sutton</t>
  </si>
  <si>
    <t>Rehy Warrior</t>
  </si>
  <si>
    <t>Zoe Brown</t>
  </si>
  <si>
    <t>Pipers tune</t>
  </si>
  <si>
    <t>Stephen Plumb</t>
  </si>
  <si>
    <t>Poacher Tom</t>
  </si>
  <si>
    <t>Jenna Hoyle</t>
  </si>
  <si>
    <t>Joey</t>
  </si>
  <si>
    <t>Phoebe Plumb</t>
  </si>
  <si>
    <t>Transcend</t>
  </si>
  <si>
    <t>Matilda Marsden-Findlay</t>
  </si>
  <si>
    <t>Strawberry daiquiri</t>
  </si>
  <si>
    <t>Eliza Saunders</t>
  </si>
  <si>
    <t>Barney Rubble XI</t>
  </si>
  <si>
    <t>2</t>
  </si>
  <si>
    <t>3</t>
  </si>
  <si>
    <t>13</t>
  </si>
  <si>
    <t>38</t>
  </si>
  <si>
    <t>81</t>
  </si>
  <si>
    <t>89</t>
  </si>
  <si>
    <t>104</t>
  </si>
  <si>
    <t>28</t>
  </si>
  <si>
    <t>65</t>
  </si>
  <si>
    <t>30</t>
  </si>
  <si>
    <t>99</t>
  </si>
  <si>
    <t>wd</t>
  </si>
  <si>
    <t>TE</t>
  </si>
  <si>
    <t>dnf</t>
  </si>
  <si>
    <t>R</t>
  </si>
  <si>
    <t>Joanne Fryer</t>
  </si>
  <si>
    <t>Hector</t>
  </si>
  <si>
    <t>Sue Scarrott</t>
  </si>
  <si>
    <t>Slipwood Indigo</t>
  </si>
  <si>
    <t>Elizabeth Cooke</t>
  </si>
  <si>
    <t>Lilly</t>
  </si>
  <si>
    <t>Sophie Wiltshire</t>
  </si>
  <si>
    <t>Spice</t>
  </si>
  <si>
    <t>Tomos Rees</t>
  </si>
  <si>
    <t>Nancy</t>
  </si>
  <si>
    <t>Kirsty Cameron</t>
  </si>
  <si>
    <t>Bobby</t>
  </si>
  <si>
    <t>Ella Plumb</t>
  </si>
  <si>
    <t>Honey</t>
  </si>
  <si>
    <t>Emma Roberts</t>
  </si>
  <si>
    <t>Tom cruise</t>
  </si>
  <si>
    <t>Sarah Dicken</t>
  </si>
  <si>
    <t>Nautilus</t>
  </si>
  <si>
    <t>Poppy Lewis</t>
  </si>
  <si>
    <t>Fudge</t>
  </si>
  <si>
    <t>Louise Ayres</t>
  </si>
  <si>
    <t>Bowies Gold</t>
  </si>
  <si>
    <t>Karen Neal</t>
  </si>
  <si>
    <t>6</t>
  </si>
  <si>
    <t>12</t>
  </si>
  <si>
    <t>31</t>
  </si>
  <si>
    <t>40</t>
  </si>
  <si>
    <t>46</t>
  </si>
  <si>
    <t>60</t>
  </si>
  <si>
    <t>84</t>
  </si>
  <si>
    <t>22</t>
  </si>
  <si>
    <t>82</t>
  </si>
  <si>
    <t>Ollie</t>
  </si>
  <si>
    <t>Harry Miles-Thomas</t>
  </si>
  <si>
    <t>BBS Finnba</t>
  </si>
  <si>
    <t>Helen Morrell</t>
  </si>
  <si>
    <t>Donegal</t>
  </si>
  <si>
    <t>Harriet Rearden</t>
  </si>
  <si>
    <t>Robin</t>
  </si>
  <si>
    <t>Ann Fortescue</t>
  </si>
  <si>
    <t>Bess</t>
  </si>
  <si>
    <t>Sarah Fortescue</t>
  </si>
  <si>
    <t>Rooster</t>
  </si>
  <si>
    <t>Cara Goddard</t>
  </si>
  <si>
    <t>Rupert</t>
  </si>
  <si>
    <t>Suzannah Engelmann</t>
  </si>
  <si>
    <t>Joker</t>
  </si>
  <si>
    <t>Finella Newbound</t>
  </si>
  <si>
    <t>Mod</t>
  </si>
  <si>
    <t>Isabelle Wilmer</t>
  </si>
  <si>
    <t>Rosie May</t>
  </si>
  <si>
    <t>Eleanor Pilsworth</t>
  </si>
  <si>
    <t>Nico</t>
  </si>
  <si>
    <t>Rachel Beattie</t>
  </si>
  <si>
    <t>Dirty Harry</t>
  </si>
  <si>
    <t>Val Espley</t>
  </si>
  <si>
    <t>Star</t>
  </si>
  <si>
    <t>Helen Ford</t>
  </si>
  <si>
    <t>Jack</t>
  </si>
  <si>
    <t>Romy Howlett</t>
  </si>
  <si>
    <t>Leo</t>
  </si>
  <si>
    <t>Jane Hurford-Dawson</t>
  </si>
  <si>
    <t>Flynn</t>
  </si>
  <si>
    <t>Katie Evans</t>
  </si>
  <si>
    <t>Kali</t>
  </si>
  <si>
    <t>Pippa Payne</t>
  </si>
  <si>
    <t>Tintin</t>
  </si>
  <si>
    <t>Jess Gargon</t>
  </si>
  <si>
    <t>Charlie</t>
  </si>
  <si>
    <t>Millie Elliott-Moulden</t>
  </si>
  <si>
    <t>Foxy</t>
  </si>
  <si>
    <t>Fran Brown</t>
  </si>
  <si>
    <t>Walter</t>
  </si>
  <si>
    <t>Annabelle Pick</t>
  </si>
  <si>
    <t>Bertie</t>
  </si>
  <si>
    <t>Louise Hoffmann</t>
  </si>
  <si>
    <t>Boy</t>
  </si>
  <si>
    <t>4</t>
  </si>
  <si>
    <t>10</t>
  </si>
  <si>
    <t>11</t>
  </si>
  <si>
    <t>34</t>
  </si>
  <si>
    <t>35</t>
  </si>
  <si>
    <t>41</t>
  </si>
  <si>
    <t>42</t>
  </si>
  <si>
    <t>86</t>
  </si>
  <si>
    <t>87</t>
  </si>
  <si>
    <t>68</t>
  </si>
  <si>
    <t>69</t>
  </si>
  <si>
    <t>70</t>
  </si>
  <si>
    <t>71</t>
  </si>
  <si>
    <t>8</t>
  </si>
  <si>
    <t>73</t>
  </si>
  <si>
    <t>101</t>
  </si>
  <si>
    <t>102</t>
  </si>
  <si>
    <t>62</t>
  </si>
  <si>
    <t>63</t>
  </si>
  <si>
    <t>26</t>
  </si>
  <si>
    <t>27</t>
  </si>
  <si>
    <t>5=</t>
  </si>
  <si>
    <t>E</t>
  </si>
  <si>
    <t>Gillian Bickel</t>
  </si>
  <si>
    <t>Willow</t>
  </si>
  <si>
    <t>Amy Alexandra</t>
  </si>
  <si>
    <t>Colin</t>
  </si>
  <si>
    <t>Chloe Raw</t>
  </si>
  <si>
    <t>Jamaica</t>
  </si>
  <si>
    <t>Connie Andrews</t>
  </si>
  <si>
    <t>Rocky</t>
  </si>
  <si>
    <t>Jo Murphy</t>
  </si>
  <si>
    <t>Mouse</t>
  </si>
  <si>
    <t>Molly Wooster</t>
  </si>
  <si>
    <t>Buttercup</t>
  </si>
  <si>
    <t>Sarah Ayres</t>
  </si>
  <si>
    <t>Harvey</t>
  </si>
  <si>
    <t>Catriona Paterson</t>
  </si>
  <si>
    <t>Meres Just-A-Mo</t>
  </si>
  <si>
    <t>Katherine Adams</t>
  </si>
  <si>
    <t>Mary</t>
  </si>
  <si>
    <t>Lauren Jenkinson</t>
  </si>
  <si>
    <t>Miss Honey</t>
  </si>
  <si>
    <t>Hayley Dolby</t>
  </si>
  <si>
    <t>Pendancer Mickey Bricks</t>
  </si>
  <si>
    <t>David Whyte</t>
  </si>
  <si>
    <t>Tiny Tim</t>
  </si>
  <si>
    <t>Joanne Worsell</t>
  </si>
  <si>
    <t>Merlin</t>
  </si>
  <si>
    <t>Laura Bee</t>
  </si>
  <si>
    <t>Annabelle</t>
  </si>
  <si>
    <t>Roshan Bewick</t>
  </si>
  <si>
    <t>Glasker Applejack</t>
  </si>
  <si>
    <t>Debbie Robinson</t>
  </si>
  <si>
    <t>Rainbow Star</t>
  </si>
  <si>
    <t>Hannah Bygraves</t>
  </si>
  <si>
    <t>Susie</t>
  </si>
  <si>
    <t>Jodie Coy</t>
  </si>
  <si>
    <t>Derek</t>
  </si>
  <si>
    <t>Hannah Cafferkey</t>
  </si>
  <si>
    <t>Midnight Legend</t>
  </si>
  <si>
    <t>Jodie Lee</t>
  </si>
  <si>
    <t>Archie</t>
  </si>
  <si>
    <t>Hilary Butler</t>
  </si>
  <si>
    <t>Carrot</t>
  </si>
  <si>
    <t>Kelly Power</t>
  </si>
  <si>
    <t>Skie</t>
  </si>
  <si>
    <t>Harry Wooster</t>
  </si>
  <si>
    <t>Bo Jangles</t>
  </si>
  <si>
    <t>Mariella Lewis-Stantin</t>
  </si>
  <si>
    <t>Fritham pickles</t>
  </si>
  <si>
    <t>Emma Cooper</t>
  </si>
  <si>
    <t>Dobby (Carabell Jake)</t>
  </si>
  <si>
    <t>Emma Scotney</t>
  </si>
  <si>
    <t>Seamus</t>
  </si>
  <si>
    <t>Tash Beebe</t>
  </si>
  <si>
    <t>Mill Oriundo</t>
  </si>
  <si>
    <t>Rachel Keaveney</t>
  </si>
  <si>
    <t>Gentle Aherlow Dawn</t>
  </si>
  <si>
    <t>Hattie Andrews</t>
  </si>
  <si>
    <t>Stripe</t>
  </si>
  <si>
    <t>7</t>
  </si>
  <si>
    <t>19</t>
  </si>
  <si>
    <t>23</t>
  </si>
  <si>
    <t>18</t>
  </si>
  <si>
    <t>37</t>
  </si>
  <si>
    <t>43</t>
  </si>
  <si>
    <t>77</t>
  </si>
  <si>
    <t>45</t>
  </si>
  <si>
    <t>49</t>
  </si>
  <si>
    <t>53</t>
  </si>
  <si>
    <t>54</t>
  </si>
  <si>
    <t>59</t>
  </si>
  <si>
    <t>61</t>
  </si>
  <si>
    <t>67</t>
  </si>
  <si>
    <t>72</t>
  </si>
  <si>
    <t>74</t>
  </si>
  <si>
    <t>76</t>
  </si>
  <si>
    <t>79</t>
  </si>
  <si>
    <t>80</t>
  </si>
  <si>
    <t>91</t>
  </si>
  <si>
    <t>94</t>
  </si>
  <si>
    <t>103</t>
  </si>
  <si>
    <t>78</t>
  </si>
  <si>
    <t>14</t>
  </si>
  <si>
    <t>20</t>
  </si>
  <si>
    <t>52</t>
  </si>
  <si>
    <t>66</t>
  </si>
  <si>
    <t>88</t>
  </si>
  <si>
    <t>3=</t>
  </si>
  <si>
    <t>7=</t>
  </si>
  <si>
    <r>
      <rPr>
        <strike/>
        <sz val="10"/>
        <rFont val="Times New Roman"/>
        <family val="1"/>
      </rPr>
      <t xml:space="preserve">Benny </t>
    </r>
    <r>
      <rPr>
        <sz val="10"/>
        <rFont val="Times New Roman"/>
        <family val="1"/>
      </rPr>
      <t>Mary HC</t>
    </r>
  </si>
  <si>
    <t>23.6 HC</t>
  </si>
  <si>
    <t>HC</t>
  </si>
  <si>
    <t>Ellie Bunn</t>
  </si>
  <si>
    <t>Halley</t>
  </si>
  <si>
    <t>Millie Smith</t>
  </si>
  <si>
    <t>Camber</t>
  </si>
  <si>
    <t>Lucy James</t>
  </si>
  <si>
    <t>Bandango</t>
  </si>
  <si>
    <t>Flynn Kewney</t>
  </si>
  <si>
    <t>Where’s Wally II</t>
  </si>
  <si>
    <t>HAW Cruise</t>
  </si>
  <si>
    <t>Amanda Mitchum</t>
  </si>
  <si>
    <t>Prada</t>
  </si>
  <si>
    <t>Georgina Hedley</t>
  </si>
  <si>
    <t>allie</t>
  </si>
  <si>
    <t>SARAH HEDLEY</t>
  </si>
  <si>
    <t>sky</t>
  </si>
  <si>
    <t>Jane Monnington</t>
  </si>
  <si>
    <t>Starry Night</t>
  </si>
  <si>
    <t>Catherine Monnington</t>
  </si>
  <si>
    <t>Classic Chanel</t>
  </si>
  <si>
    <t>Emma Alexander</t>
  </si>
  <si>
    <t>hotster</t>
  </si>
  <si>
    <t>Amy Alexander</t>
  </si>
  <si>
    <t>Fabriano</t>
  </si>
  <si>
    <t>Nikki Webb</t>
  </si>
  <si>
    <t>Barney</t>
  </si>
  <si>
    <t>Jo Meikle</t>
  </si>
  <si>
    <t>Autumn</t>
  </si>
  <si>
    <t>15</t>
  </si>
  <si>
    <t>16</t>
  </si>
  <si>
    <t>29</t>
  </si>
  <si>
    <t>39</t>
  </si>
  <si>
    <t>92</t>
  </si>
  <si>
    <t>93</t>
  </si>
  <si>
    <t>105</t>
  </si>
  <si>
    <t>106</t>
  </si>
  <si>
    <t>24</t>
  </si>
  <si>
    <t>25</t>
  </si>
  <si>
    <t>47</t>
  </si>
  <si>
    <t>48</t>
  </si>
  <si>
    <t>0 (marked TE)</t>
  </si>
  <si>
    <t>Samantha Marsh</t>
  </si>
  <si>
    <t>Goldwing Juvana</t>
  </si>
  <si>
    <t>Jessica Flack</t>
  </si>
  <si>
    <t>Panaero</t>
  </si>
  <si>
    <t>Katy Carter</t>
  </si>
  <si>
    <t>Millie</t>
  </si>
  <si>
    <t>Nerys Baker</t>
  </si>
  <si>
    <t>Pip</t>
  </si>
  <si>
    <t>Titus' Lady Chocolat</t>
  </si>
  <si>
    <t>Ellie Sayer</t>
  </si>
  <si>
    <t>Dominic</t>
  </si>
  <si>
    <t>Bethany Shaw</t>
  </si>
  <si>
    <t>Galbally Dreamer</t>
  </si>
  <si>
    <t>Rachel Rennie</t>
  </si>
  <si>
    <t>Sunny Times</t>
  </si>
  <si>
    <t>Gabriella Fatica</t>
  </si>
  <si>
    <t>Finley</t>
  </si>
  <si>
    <t>Perdy Humfrey</t>
  </si>
  <si>
    <t>Caitland Yates</t>
  </si>
  <si>
    <t>Pedro de Bronski</t>
  </si>
  <si>
    <t>Millie Plumb</t>
  </si>
  <si>
    <t>Lily</t>
  </si>
  <si>
    <t>Emma Glass</t>
  </si>
  <si>
    <t>Supreme Star</t>
  </si>
  <si>
    <t>Taffy</t>
  </si>
  <si>
    <t>Alison Bates</t>
  </si>
  <si>
    <t>Curry Boy</t>
  </si>
  <si>
    <t>Sophie Golland</t>
  </si>
  <si>
    <t>Greys Delight</t>
  </si>
  <si>
    <t>Ellie Sinclair</t>
  </si>
  <si>
    <t>Dragonfly</t>
  </si>
  <si>
    <t>Allison Bousfield</t>
  </si>
  <si>
    <t>ZANZI</t>
  </si>
  <si>
    <t>Louise Horne</t>
  </si>
  <si>
    <t>Mick the Scant</t>
  </si>
  <si>
    <t>Emma Macphee</t>
  </si>
  <si>
    <t>Amber</t>
  </si>
  <si>
    <t>Alex Mommersteeg</t>
  </si>
  <si>
    <t>Jeeves</t>
  </si>
  <si>
    <t>Verena Waddington</t>
  </si>
  <si>
    <t>Sheena</t>
  </si>
  <si>
    <t>5</t>
  </si>
  <si>
    <t>17</t>
  </si>
  <si>
    <t>21</t>
  </si>
  <si>
    <t>33</t>
  </si>
  <si>
    <t>36</t>
  </si>
  <si>
    <t>44</t>
  </si>
  <si>
    <t>51</t>
  </si>
  <si>
    <t>55</t>
  </si>
  <si>
    <t>56</t>
  </si>
  <si>
    <t>58</t>
  </si>
  <si>
    <t>64</t>
  </si>
  <si>
    <t>75</t>
  </si>
  <si>
    <t>85</t>
  </si>
  <si>
    <t>95</t>
  </si>
  <si>
    <t>96</t>
  </si>
  <si>
    <t>97</t>
  </si>
  <si>
    <t>98</t>
  </si>
  <si>
    <t>100</t>
  </si>
  <si>
    <t>32</t>
  </si>
  <si>
    <t>57</t>
  </si>
  <si>
    <t>90</t>
  </si>
  <si>
    <t>107</t>
  </si>
  <si>
    <t>TEAM COMPETITION</t>
  </si>
  <si>
    <t>class</t>
  </si>
  <si>
    <t>team</t>
  </si>
  <si>
    <t>individual total</t>
  </si>
  <si>
    <t>team total</t>
  </si>
  <si>
    <t>team placing</t>
  </si>
  <si>
    <t>Home farm hooligans</t>
  </si>
  <si>
    <t>Pick n Mix</t>
  </si>
  <si>
    <t>Hilltop</t>
  </si>
  <si>
    <t>4m</t>
  </si>
  <si>
    <t>3.24m</t>
  </si>
  <si>
    <t>2.54m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</si>
</sst>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"/>
    <numFmt numFmtId="165" formatCode="0.0"/>
    <numFmt numFmtId="166" formatCode="h:mm"/>
  </numFmts>
  <fonts count="10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trike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8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2" fillId="3" borderId="3" xfId="0" applyNumberFormat="1" applyFont="1" applyFill="1" applyBorder="1" applyAlignment="1" applyProtection="1">
      <alignment horizontal="center" vertical="center"/>
      <protection locked="0"/>
    </xf>
    <xf numFmtId="20" fontId="2" fillId="3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1" fontId="2" fillId="0" borderId="8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 wrapText="1"/>
    </xf>
    <xf numFmtId="21" fontId="2" fillId="0" borderId="25" xfId="0" applyNumberFormat="1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66" fontId="1" fillId="0" borderId="25" xfId="0" applyNumberFormat="1" applyFont="1" applyFill="1" applyBorder="1" applyAlignment="1" applyProtection="1">
      <alignment horizontal="center" vertical="center"/>
      <protection locked="0"/>
    </xf>
    <xf numFmtId="1" fontId="1" fillId="4" borderId="25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>
      <alignment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5" fontId="2" fillId="0" borderId="28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31" xfId="0" applyBorder="1"/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5" borderId="31" xfId="0" applyFill="1" applyBorder="1"/>
    <xf numFmtId="0" fontId="1" fillId="5" borderId="31" xfId="0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" fontId="1" fillId="0" borderId="36" xfId="0" applyNumberFormat="1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1" fontId="1" fillId="0" borderId="31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" fontId="1" fillId="0" borderId="4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4" fillId="3" borderId="2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1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/>
    </xf>
    <xf numFmtId="1" fontId="9" fillId="0" borderId="31" xfId="0" applyNumberFormat="1" applyFont="1" applyBorder="1" applyAlignment="1" applyProtection="1">
      <alignment horizontal="center" vertical="center"/>
    </xf>
    <xf numFmtId="1" fontId="9" fillId="0" borderId="43" xfId="0" applyNumberFormat="1" applyFont="1" applyBorder="1" applyAlignment="1" applyProtection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ie/Documents/HDRC%20riding%20club/Copy%20of%20Hunter%20Trial%20master%20lis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petitors"/>
      <sheetName val="1-GIG"/>
      <sheetName val="2-N pairs"/>
      <sheetName val="3-RN"/>
      <sheetName val="6-I (4)"/>
      <sheetName val="4-ON"/>
      <sheetName val="6-I (2)"/>
      <sheetName val="6-I (3)"/>
      <sheetName val="5-I pairs"/>
      <sheetName val="6-I"/>
      <sheetName val="7-SO"/>
      <sheetName val="8-O "/>
      <sheetName val="Team  "/>
      <sheetName val="FOTH 100 Senior"/>
      <sheetName val="FOTH 90 sen pairs"/>
      <sheetName val="pairs results"/>
      <sheetName val="individual results"/>
      <sheetName val="imported"/>
      <sheetName val="blank-teams"/>
    </sheetNames>
    <sheetDataSet>
      <sheetData sheetId="0"/>
      <sheetData sheetId="1">
        <row r="1">
          <cell r="A1" t="str">
            <v>no.</v>
          </cell>
          <cell r="B1" t="str">
            <v>Surname</v>
          </cell>
          <cell r="C1" t="str">
            <v>Forename</v>
          </cell>
          <cell r="D1" t="str">
            <v>Horse</v>
          </cell>
          <cell r="E1" t="str">
            <v>Club member?</v>
          </cell>
          <cell r="F1" t="str">
            <v>veteran?</v>
          </cell>
        </row>
        <row r="2">
          <cell r="E2" t="str">
            <v>hdrc</v>
          </cell>
          <cell r="F2" t="str">
            <v>V</v>
          </cell>
        </row>
        <row r="204">
          <cell r="B204" t="str">
            <v xml:space="preserve">total rounds started: </v>
          </cell>
          <cell r="C20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V7"/>
        </row>
        <row r="11">
          <cell r="V11"/>
        </row>
        <row r="15">
          <cell r="V15"/>
        </row>
        <row r="19">
          <cell r="V19"/>
        </row>
        <row r="23">
          <cell r="V23"/>
        </row>
        <row r="27">
          <cell r="V27"/>
        </row>
        <row r="31">
          <cell r="V31"/>
        </row>
        <row r="35">
          <cell r="V35"/>
        </row>
        <row r="39">
          <cell r="V39"/>
        </row>
        <row r="43">
          <cell r="V43"/>
        </row>
        <row r="47">
          <cell r="V47"/>
        </row>
        <row r="51">
          <cell r="V51"/>
        </row>
        <row r="55">
          <cell r="V55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K8" sqref="K8"/>
    </sheetView>
  </sheetViews>
  <sheetFormatPr defaultRowHeight="12.75" x14ac:dyDescent="0.2"/>
  <cols>
    <col min="2" max="2" width="13.85546875" bestFit="1" customWidth="1"/>
    <col min="3" max="3" width="13.7109375" bestFit="1" customWidth="1"/>
  </cols>
  <sheetData>
    <row r="1" spans="1:7" ht="13.5" thickTop="1" x14ac:dyDescent="0.2">
      <c r="A1" s="1"/>
      <c r="B1" s="1"/>
      <c r="C1" s="2" t="s">
        <v>0</v>
      </c>
      <c r="D1" s="4" t="s">
        <v>3</v>
      </c>
      <c r="E1" s="5">
        <v>1183</v>
      </c>
      <c r="F1" s="60"/>
      <c r="G1" s="6" t="s">
        <v>4</v>
      </c>
    </row>
    <row r="2" spans="1:7" ht="13.5" thickBot="1" x14ac:dyDescent="0.25">
      <c r="A2" s="1"/>
      <c r="B2" s="1"/>
      <c r="C2" s="9" t="s">
        <v>367</v>
      </c>
      <c r="D2" s="4" t="s">
        <v>6</v>
      </c>
      <c r="E2" s="5">
        <v>410</v>
      </c>
      <c r="F2" s="61"/>
      <c r="G2" s="6">
        <v>12</v>
      </c>
    </row>
    <row r="3" spans="1:7" ht="14.25" thickTop="1" thickBot="1" x14ac:dyDescent="0.25">
      <c r="A3" s="6"/>
      <c r="B3" s="1"/>
      <c r="C3" s="1"/>
      <c r="D3" s="6"/>
      <c r="E3" s="7"/>
      <c r="F3" s="12"/>
      <c r="G3" s="6"/>
    </row>
    <row r="4" spans="1:7" ht="13.5" thickBot="1" x14ac:dyDescent="0.25">
      <c r="A4" s="62" t="s">
        <v>7</v>
      </c>
      <c r="B4" s="59" t="s">
        <v>8</v>
      </c>
      <c r="C4" s="67" t="s">
        <v>9</v>
      </c>
      <c r="D4" s="70"/>
      <c r="E4" s="71"/>
      <c r="F4" s="72" t="s">
        <v>11</v>
      </c>
      <c r="G4" s="55" t="s">
        <v>12</v>
      </c>
    </row>
    <row r="5" spans="1:7" ht="12.75" customHeight="1" x14ac:dyDescent="0.2">
      <c r="A5" s="63"/>
      <c r="B5" s="65"/>
      <c r="C5" s="68"/>
      <c r="D5" s="58" t="s">
        <v>17</v>
      </c>
      <c r="E5" s="59"/>
      <c r="F5" s="73"/>
      <c r="G5" s="56"/>
    </row>
    <row r="6" spans="1:7" ht="13.5" thickBot="1" x14ac:dyDescent="0.25">
      <c r="A6" s="64"/>
      <c r="B6" s="66"/>
      <c r="C6" s="69"/>
      <c r="D6" s="16" t="s">
        <v>19</v>
      </c>
      <c r="E6" s="17" t="s">
        <v>20</v>
      </c>
      <c r="F6" s="74"/>
      <c r="G6" s="57"/>
    </row>
    <row r="7" spans="1:7" ht="13.5" thickBot="1" x14ac:dyDescent="0.25">
      <c r="A7" s="19" t="s">
        <v>85</v>
      </c>
      <c r="B7" s="20" t="s">
        <v>62</v>
      </c>
      <c r="C7" s="21" t="s">
        <v>63</v>
      </c>
      <c r="D7" s="24" t="s">
        <v>59</v>
      </c>
      <c r="E7" s="25">
        <v>99.6</v>
      </c>
      <c r="F7" s="26"/>
      <c r="G7" s="27" t="s">
        <v>59</v>
      </c>
    </row>
    <row r="8" spans="1:7" ht="13.5" thickBot="1" x14ac:dyDescent="0.25">
      <c r="A8" s="19" t="s">
        <v>86</v>
      </c>
      <c r="B8" s="20" t="s">
        <v>64</v>
      </c>
      <c r="C8" s="21" t="s">
        <v>65</v>
      </c>
      <c r="D8" s="24">
        <v>0</v>
      </c>
      <c r="E8" s="25">
        <v>32.4</v>
      </c>
      <c r="F8" s="26">
        <v>32.4</v>
      </c>
      <c r="G8" s="27">
        <v>6</v>
      </c>
    </row>
    <row r="9" spans="1:7" ht="13.5" thickBot="1" x14ac:dyDescent="0.25">
      <c r="A9" s="19" t="s">
        <v>87</v>
      </c>
      <c r="B9" s="20" t="s">
        <v>66</v>
      </c>
      <c r="C9" s="21" t="s">
        <v>67</v>
      </c>
      <c r="D9" s="24">
        <v>0</v>
      </c>
      <c r="E9" s="25">
        <v>17.2</v>
      </c>
      <c r="F9" s="26">
        <v>17.2</v>
      </c>
      <c r="G9" s="27">
        <v>2</v>
      </c>
    </row>
    <row r="10" spans="1:7" ht="13.5" thickBot="1" x14ac:dyDescent="0.25">
      <c r="A10" s="19" t="s">
        <v>88</v>
      </c>
      <c r="B10" s="20" t="s">
        <v>68</v>
      </c>
      <c r="C10" s="21" t="s">
        <v>69</v>
      </c>
      <c r="D10" s="24">
        <v>40</v>
      </c>
      <c r="E10" s="25">
        <v>48.8</v>
      </c>
      <c r="F10" s="26">
        <v>88.8</v>
      </c>
      <c r="G10" s="27">
        <v>9</v>
      </c>
    </row>
    <row r="11" spans="1:7" ht="13.5" thickBot="1" x14ac:dyDescent="0.25">
      <c r="A11" s="19" t="s">
        <v>89</v>
      </c>
      <c r="B11" s="20" t="s">
        <v>70</v>
      </c>
      <c r="C11" s="21" t="s">
        <v>71</v>
      </c>
      <c r="D11" s="24">
        <v>0</v>
      </c>
      <c r="E11" s="25">
        <v>26.4</v>
      </c>
      <c r="F11" s="26">
        <v>26.4</v>
      </c>
      <c r="G11" s="27">
        <v>5</v>
      </c>
    </row>
    <row r="12" spans="1:7" ht="13.5" thickBot="1" x14ac:dyDescent="0.25">
      <c r="A12" s="19" t="s">
        <v>90</v>
      </c>
      <c r="B12" s="20" t="s">
        <v>72</v>
      </c>
      <c r="C12" s="21" t="s">
        <v>73</v>
      </c>
      <c r="D12" s="24">
        <v>0</v>
      </c>
      <c r="E12" s="25">
        <v>23.6</v>
      </c>
      <c r="F12" s="26">
        <v>23.6</v>
      </c>
      <c r="G12" s="27">
        <v>4</v>
      </c>
    </row>
    <row r="13" spans="1:7" ht="13.5" thickBot="1" x14ac:dyDescent="0.25">
      <c r="A13" s="19" t="s">
        <v>91</v>
      </c>
      <c r="B13" s="20" t="s">
        <v>74</v>
      </c>
      <c r="C13" s="21" t="s">
        <v>75</v>
      </c>
      <c r="D13" s="24">
        <v>0</v>
      </c>
      <c r="E13" s="25">
        <v>17.600000000000001</v>
      </c>
      <c r="F13" s="26">
        <v>17.600000000000001</v>
      </c>
      <c r="G13" s="27">
        <v>3</v>
      </c>
    </row>
    <row r="14" spans="1:7" ht="13.5" thickBot="1" x14ac:dyDescent="0.25">
      <c r="A14" s="19" t="s">
        <v>92</v>
      </c>
      <c r="B14" s="20" t="s">
        <v>76</v>
      </c>
      <c r="C14" s="21" t="s">
        <v>77</v>
      </c>
      <c r="D14" s="24">
        <v>40</v>
      </c>
      <c r="E14" s="25">
        <v>62.8</v>
      </c>
      <c r="F14" s="26">
        <v>102.8</v>
      </c>
      <c r="G14" s="27">
        <v>11</v>
      </c>
    </row>
    <row r="15" spans="1:7" ht="13.5" thickBot="1" x14ac:dyDescent="0.25">
      <c r="A15" s="19" t="s">
        <v>93</v>
      </c>
      <c r="B15" s="20" t="s">
        <v>78</v>
      </c>
      <c r="C15" s="21" t="s">
        <v>79</v>
      </c>
      <c r="D15" s="24">
        <v>0</v>
      </c>
      <c r="E15" s="25">
        <v>39.200000000000003</v>
      </c>
      <c r="F15" s="26">
        <v>39.200000000000003</v>
      </c>
      <c r="G15" s="27">
        <v>7</v>
      </c>
    </row>
    <row r="16" spans="1:7" ht="13.5" thickBot="1" x14ac:dyDescent="0.25">
      <c r="A16" s="19">
        <v>83</v>
      </c>
      <c r="B16" s="20" t="s">
        <v>80</v>
      </c>
      <c r="C16" s="21" t="s">
        <v>81</v>
      </c>
      <c r="D16" s="24">
        <v>0</v>
      </c>
      <c r="E16" s="25">
        <v>6</v>
      </c>
      <c r="F16" s="26">
        <v>6</v>
      </c>
      <c r="G16" s="27">
        <v>1</v>
      </c>
    </row>
    <row r="17" spans="1:7" ht="13.5" thickBot="1" x14ac:dyDescent="0.25">
      <c r="A17" s="19">
        <v>108</v>
      </c>
      <c r="B17" s="20" t="s">
        <v>82</v>
      </c>
      <c r="C17" s="21" t="s">
        <v>83</v>
      </c>
      <c r="D17" s="24">
        <v>60</v>
      </c>
      <c r="E17" s="25">
        <v>31.2</v>
      </c>
      <c r="F17" s="26">
        <v>91.2</v>
      </c>
      <c r="G17" s="27">
        <v>10</v>
      </c>
    </row>
    <row r="18" spans="1:7" ht="13.5" thickBot="1" x14ac:dyDescent="0.25">
      <c r="A18" s="19">
        <v>114</v>
      </c>
      <c r="B18" s="20" t="s">
        <v>84</v>
      </c>
      <c r="C18" s="21" t="s">
        <v>94</v>
      </c>
      <c r="D18" s="24">
        <v>40</v>
      </c>
      <c r="E18" s="25">
        <v>28.4</v>
      </c>
      <c r="F18" s="26">
        <v>68.400000000000006</v>
      </c>
      <c r="G18" s="27">
        <v>8</v>
      </c>
    </row>
    <row r="19" spans="1:7" ht="13.5" thickBot="1" x14ac:dyDescent="0.25">
      <c r="A19" s="19"/>
      <c r="B19" s="20"/>
      <c r="C19" s="21"/>
      <c r="D19" s="24"/>
      <c r="E19" s="25"/>
      <c r="F19" s="26"/>
      <c r="G19" s="27"/>
    </row>
    <row r="20" spans="1:7" ht="13.5" thickBot="1" x14ac:dyDescent="0.25">
      <c r="A20" s="19"/>
      <c r="B20" s="20"/>
      <c r="C20" s="21"/>
      <c r="D20" s="24"/>
      <c r="E20" s="25"/>
      <c r="F20" s="26"/>
      <c r="G20" s="27"/>
    </row>
    <row r="21" spans="1:7" ht="13.5" thickBot="1" x14ac:dyDescent="0.25">
      <c r="A21" s="19"/>
      <c r="B21" s="20"/>
      <c r="C21" s="21"/>
      <c r="D21" s="24"/>
      <c r="E21" s="25"/>
      <c r="F21" s="26"/>
      <c r="G21" s="27"/>
    </row>
    <row r="22" spans="1:7" ht="13.5" thickBot="1" x14ac:dyDescent="0.25">
      <c r="A22" s="19"/>
      <c r="B22" s="20"/>
      <c r="C22" s="21"/>
      <c r="D22" s="24"/>
      <c r="E22" s="25"/>
      <c r="F22" s="26"/>
      <c r="G22" s="27"/>
    </row>
    <row r="23" spans="1:7" ht="13.5" thickBot="1" x14ac:dyDescent="0.25">
      <c r="A23" s="19"/>
      <c r="B23" s="20"/>
      <c r="C23" s="21"/>
      <c r="D23" s="24"/>
      <c r="E23" s="25"/>
      <c r="F23" s="26"/>
      <c r="G23" s="27"/>
    </row>
    <row r="24" spans="1:7" ht="13.5" thickBot="1" x14ac:dyDescent="0.25">
      <c r="A24" s="19"/>
      <c r="B24" s="20"/>
      <c r="C24" s="21"/>
      <c r="D24" s="24"/>
      <c r="E24" s="25"/>
      <c r="F24" s="26"/>
      <c r="G24" s="27"/>
    </row>
    <row r="25" spans="1:7" ht="13.5" thickBot="1" x14ac:dyDescent="0.25">
      <c r="A25" s="19"/>
      <c r="B25" s="20"/>
      <c r="C25" s="21"/>
      <c r="D25" s="24"/>
      <c r="E25" s="25"/>
      <c r="F25" s="26"/>
      <c r="G25" s="27"/>
    </row>
    <row r="26" spans="1:7" ht="13.5" thickBot="1" x14ac:dyDescent="0.25">
      <c r="A26" s="19"/>
      <c r="B26" s="20"/>
      <c r="C26" s="21"/>
      <c r="D26" s="24"/>
      <c r="E26" s="25"/>
      <c r="F26" s="26"/>
      <c r="G26" s="27"/>
    </row>
    <row r="27" spans="1:7" ht="13.5" thickBot="1" x14ac:dyDescent="0.25">
      <c r="A27" s="19"/>
      <c r="B27" s="20"/>
      <c r="C27" s="21"/>
      <c r="D27" s="24"/>
      <c r="E27" s="25"/>
      <c r="F27" s="26"/>
      <c r="G27" s="27"/>
    </row>
    <row r="28" spans="1:7" ht="13.5" thickBot="1" x14ac:dyDescent="0.25">
      <c r="A28" s="19"/>
      <c r="B28" s="20"/>
      <c r="C28" s="21"/>
      <c r="D28" s="24"/>
      <c r="E28" s="25"/>
      <c r="F28" s="26"/>
      <c r="G28" s="27"/>
    </row>
    <row r="29" spans="1:7" ht="13.5" thickBot="1" x14ac:dyDescent="0.25">
      <c r="A29" s="19"/>
      <c r="B29" s="20"/>
      <c r="C29" s="21"/>
      <c r="D29" s="24"/>
      <c r="E29" s="25"/>
      <c r="F29" s="26"/>
      <c r="G29" s="27"/>
    </row>
    <row r="30" spans="1:7" ht="13.5" thickBot="1" x14ac:dyDescent="0.25">
      <c r="A30" s="19"/>
      <c r="B30" s="20"/>
      <c r="C30" s="21"/>
      <c r="D30" s="24"/>
      <c r="E30" s="25"/>
      <c r="F30" s="26"/>
      <c r="G30" s="27"/>
    </row>
    <row r="31" spans="1:7" ht="13.5" thickBot="1" x14ac:dyDescent="0.25">
      <c r="A31" s="19"/>
      <c r="B31" s="20"/>
      <c r="C31" s="21"/>
      <c r="D31" s="24"/>
      <c r="E31" s="25"/>
      <c r="F31" s="26"/>
      <c r="G31" s="27"/>
    </row>
    <row r="32" spans="1:7" ht="13.5" thickBot="1" x14ac:dyDescent="0.25">
      <c r="A32" s="19"/>
      <c r="B32" s="20"/>
      <c r="C32" s="21"/>
      <c r="D32" s="24"/>
      <c r="E32" s="25"/>
      <c r="F32" s="26"/>
      <c r="G32" s="27"/>
    </row>
    <row r="33" spans="1:7" ht="13.5" thickBot="1" x14ac:dyDescent="0.25">
      <c r="A33" s="19"/>
      <c r="B33" s="20"/>
      <c r="C33" s="21"/>
      <c r="D33" s="24"/>
      <c r="E33" s="25"/>
      <c r="F33" s="26"/>
      <c r="G33" s="27"/>
    </row>
    <row r="34" spans="1:7" ht="13.5" thickBot="1" x14ac:dyDescent="0.25">
      <c r="A34" s="19"/>
      <c r="B34" s="20"/>
      <c r="C34" s="21"/>
      <c r="D34" s="24"/>
      <c r="E34" s="25"/>
      <c r="F34" s="26"/>
      <c r="G34" s="27"/>
    </row>
    <row r="35" spans="1:7" ht="13.5" thickBot="1" x14ac:dyDescent="0.25">
      <c r="A35" s="19"/>
      <c r="B35" s="20"/>
      <c r="C35" s="21"/>
      <c r="D35" s="24"/>
      <c r="E35" s="25"/>
      <c r="F35" s="26"/>
      <c r="G35" s="27"/>
    </row>
    <row r="36" spans="1:7" ht="13.5" thickBot="1" x14ac:dyDescent="0.25">
      <c r="A36" s="19"/>
      <c r="B36" s="20"/>
      <c r="C36" s="21"/>
      <c r="D36" s="24"/>
      <c r="E36" s="25"/>
      <c r="F36" s="26"/>
      <c r="G36" s="27"/>
    </row>
    <row r="37" spans="1:7" ht="13.5" thickBot="1" x14ac:dyDescent="0.25">
      <c r="A37" s="19"/>
      <c r="B37" s="20"/>
      <c r="C37" s="21"/>
      <c r="D37" s="24"/>
      <c r="E37" s="25"/>
      <c r="F37" s="26"/>
      <c r="G37" s="27"/>
    </row>
    <row r="38" spans="1:7" ht="13.5" thickBot="1" x14ac:dyDescent="0.25">
      <c r="A38" s="19"/>
      <c r="B38" s="20"/>
      <c r="C38" s="21"/>
      <c r="D38" s="24"/>
      <c r="E38" s="25"/>
      <c r="F38" s="26"/>
      <c r="G38" s="27"/>
    </row>
    <row r="39" spans="1:7" ht="13.5" thickBot="1" x14ac:dyDescent="0.25">
      <c r="A39" s="19"/>
      <c r="B39" s="20"/>
      <c r="C39" s="21"/>
      <c r="D39" s="24"/>
      <c r="E39" s="25"/>
      <c r="F39" s="26"/>
      <c r="G39" s="27"/>
    </row>
    <row r="40" spans="1:7" ht="13.5" thickBot="1" x14ac:dyDescent="0.25">
      <c r="A40" s="19"/>
      <c r="B40" s="20"/>
      <c r="C40" s="21"/>
      <c r="D40" s="24"/>
      <c r="E40" s="25"/>
      <c r="F40" s="26"/>
      <c r="G40" s="27"/>
    </row>
    <row r="41" spans="1:7" x14ac:dyDescent="0.2">
      <c r="A41" s="1"/>
      <c r="B41" s="1"/>
      <c r="C41" s="1"/>
      <c r="D41" s="6"/>
      <c r="E41" s="7"/>
      <c r="F41" s="12"/>
      <c r="G41" s="6"/>
    </row>
  </sheetData>
  <mergeCells count="8">
    <mergeCell ref="G4:G6"/>
    <mergeCell ref="D5:E5"/>
    <mergeCell ref="F1:F2"/>
    <mergeCell ref="A4:A6"/>
    <mergeCell ref="B4:B6"/>
    <mergeCell ref="C4:C6"/>
    <mergeCell ref="D4:E4"/>
    <mergeCell ref="F4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selection activeCell="E1" sqref="E1"/>
    </sheetView>
  </sheetViews>
  <sheetFormatPr defaultRowHeight="12.75" x14ac:dyDescent="0.2"/>
  <cols>
    <col min="2" max="2" width="18" bestFit="1" customWidth="1"/>
    <col min="3" max="3" width="11" bestFit="1" customWidth="1"/>
  </cols>
  <sheetData>
    <row r="1" spans="1:7" ht="13.5" thickTop="1" x14ac:dyDescent="0.2">
      <c r="A1" s="1"/>
      <c r="B1" s="1"/>
      <c r="C1" s="2" t="s">
        <v>0</v>
      </c>
      <c r="D1" s="4" t="s">
        <v>3</v>
      </c>
      <c r="E1" s="5">
        <v>1439</v>
      </c>
      <c r="F1" s="60"/>
      <c r="G1" s="6" t="s">
        <v>4</v>
      </c>
    </row>
    <row r="2" spans="1:7" ht="13.5" thickBot="1" x14ac:dyDescent="0.25">
      <c r="A2" s="1"/>
      <c r="B2" s="1"/>
      <c r="C2" s="9" t="s">
        <v>366</v>
      </c>
      <c r="D2" s="4" t="s">
        <v>6</v>
      </c>
      <c r="E2" s="5">
        <v>425</v>
      </c>
      <c r="F2" s="61"/>
      <c r="G2" s="6">
        <v>13</v>
      </c>
    </row>
    <row r="3" spans="1:7" ht="14.25" thickTop="1" thickBot="1" x14ac:dyDescent="0.25">
      <c r="A3" s="6"/>
      <c r="B3" s="1"/>
      <c r="C3" s="1"/>
      <c r="D3" s="6"/>
      <c r="E3" s="7"/>
      <c r="F3" s="12"/>
      <c r="G3" s="6"/>
    </row>
    <row r="4" spans="1:7" ht="13.5" thickBot="1" x14ac:dyDescent="0.25">
      <c r="A4" s="62" t="s">
        <v>7</v>
      </c>
      <c r="B4" s="59" t="s">
        <v>8</v>
      </c>
      <c r="C4" s="67" t="s">
        <v>9</v>
      </c>
      <c r="D4" s="70"/>
      <c r="E4" s="71"/>
      <c r="F4" s="72" t="s">
        <v>11</v>
      </c>
      <c r="G4" s="55" t="s">
        <v>12</v>
      </c>
    </row>
    <row r="5" spans="1:7" x14ac:dyDescent="0.2">
      <c r="A5" s="63"/>
      <c r="B5" s="65"/>
      <c r="C5" s="68"/>
      <c r="D5" s="58" t="s">
        <v>17</v>
      </c>
      <c r="E5" s="59"/>
      <c r="F5" s="73"/>
      <c r="G5" s="56"/>
    </row>
    <row r="6" spans="1:7" ht="13.5" thickBot="1" x14ac:dyDescent="0.25">
      <c r="A6" s="64"/>
      <c r="B6" s="66"/>
      <c r="C6" s="69"/>
      <c r="D6" s="16" t="s">
        <v>19</v>
      </c>
      <c r="E6" s="17" t="s">
        <v>20</v>
      </c>
      <c r="F6" s="74"/>
      <c r="G6" s="57"/>
    </row>
    <row r="7" spans="1:7" ht="13.5" thickBot="1" x14ac:dyDescent="0.25">
      <c r="A7" s="19" t="s">
        <v>48</v>
      </c>
      <c r="B7" s="20" t="s">
        <v>25</v>
      </c>
      <c r="C7" s="21" t="s">
        <v>26</v>
      </c>
      <c r="D7" s="81">
        <v>0</v>
      </c>
      <c r="E7" s="79">
        <v>21.6</v>
      </c>
      <c r="F7" s="77">
        <v>21.6</v>
      </c>
      <c r="G7" s="75">
        <v>4</v>
      </c>
    </row>
    <row r="8" spans="1:7" ht="13.5" thickBot="1" x14ac:dyDescent="0.25">
      <c r="A8" s="19" t="s">
        <v>139</v>
      </c>
      <c r="B8" s="20" t="s">
        <v>95</v>
      </c>
      <c r="C8" s="21" t="s">
        <v>96</v>
      </c>
      <c r="D8" s="82"/>
      <c r="E8" s="80"/>
      <c r="F8" s="78"/>
      <c r="G8" s="76"/>
    </row>
    <row r="9" spans="1:7" ht="13.5" thickBot="1" x14ac:dyDescent="0.25">
      <c r="A9" s="19" t="s">
        <v>140</v>
      </c>
      <c r="B9" s="20" t="s">
        <v>97</v>
      </c>
      <c r="C9" s="21" t="s">
        <v>98</v>
      </c>
      <c r="D9" s="81">
        <v>0</v>
      </c>
      <c r="E9" s="79">
        <v>28</v>
      </c>
      <c r="F9" s="77">
        <v>28</v>
      </c>
      <c r="G9" s="75" t="s">
        <v>160</v>
      </c>
    </row>
    <row r="10" spans="1:7" ht="13.5" thickBot="1" x14ac:dyDescent="0.25">
      <c r="A10" s="19" t="s">
        <v>141</v>
      </c>
      <c r="B10" s="20" t="s">
        <v>99</v>
      </c>
      <c r="C10" s="21" t="s">
        <v>100</v>
      </c>
      <c r="D10" s="82"/>
      <c r="E10" s="80"/>
      <c r="F10" s="78"/>
      <c r="G10" s="76"/>
    </row>
    <row r="11" spans="1:7" ht="13.5" thickBot="1" x14ac:dyDescent="0.25">
      <c r="A11" s="19" t="s">
        <v>142</v>
      </c>
      <c r="B11" s="20" t="s">
        <v>101</v>
      </c>
      <c r="C11" s="21" t="s">
        <v>102</v>
      </c>
      <c r="D11" s="81">
        <v>0</v>
      </c>
      <c r="E11" s="79">
        <v>28</v>
      </c>
      <c r="F11" s="77">
        <v>28</v>
      </c>
      <c r="G11" s="75" t="s">
        <v>160</v>
      </c>
    </row>
    <row r="12" spans="1:7" ht="13.5" thickBot="1" x14ac:dyDescent="0.25">
      <c r="A12" s="19" t="s">
        <v>143</v>
      </c>
      <c r="B12" s="20" t="s">
        <v>103</v>
      </c>
      <c r="C12" s="21" t="s">
        <v>104</v>
      </c>
      <c r="D12" s="82"/>
      <c r="E12" s="80"/>
      <c r="F12" s="78"/>
      <c r="G12" s="76"/>
    </row>
    <row r="13" spans="1:7" ht="13.5" thickBot="1" x14ac:dyDescent="0.25">
      <c r="A13" s="19" t="s">
        <v>144</v>
      </c>
      <c r="B13" s="20" t="s">
        <v>105</v>
      </c>
      <c r="C13" s="21" t="s">
        <v>106</v>
      </c>
      <c r="D13" s="81">
        <v>0</v>
      </c>
      <c r="E13" s="79">
        <v>40</v>
      </c>
      <c r="F13" s="77">
        <v>40</v>
      </c>
      <c r="G13" s="75">
        <v>9</v>
      </c>
    </row>
    <row r="14" spans="1:7" ht="13.5" thickBot="1" x14ac:dyDescent="0.25">
      <c r="A14" s="19" t="s">
        <v>145</v>
      </c>
      <c r="B14" s="20" t="s">
        <v>107</v>
      </c>
      <c r="C14" s="21" t="s">
        <v>108</v>
      </c>
      <c r="D14" s="82"/>
      <c r="E14" s="80"/>
      <c r="F14" s="78"/>
      <c r="G14" s="76"/>
    </row>
    <row r="15" spans="1:7" ht="13.5" thickBot="1" x14ac:dyDescent="0.25">
      <c r="A15" s="19" t="s">
        <v>146</v>
      </c>
      <c r="B15" s="20" t="s">
        <v>109</v>
      </c>
      <c r="C15" s="21" t="s">
        <v>110</v>
      </c>
      <c r="D15" s="81">
        <v>0</v>
      </c>
      <c r="E15" s="79">
        <v>19.2</v>
      </c>
      <c r="F15" s="77">
        <v>19.2</v>
      </c>
      <c r="G15" s="75">
        <v>3</v>
      </c>
    </row>
    <row r="16" spans="1:7" ht="13.5" thickBot="1" x14ac:dyDescent="0.25">
      <c r="A16" s="19" t="s">
        <v>147</v>
      </c>
      <c r="B16" s="20" t="s">
        <v>111</v>
      </c>
      <c r="C16" s="21" t="s">
        <v>112</v>
      </c>
      <c r="D16" s="82"/>
      <c r="E16" s="80"/>
      <c r="F16" s="78"/>
      <c r="G16" s="76"/>
    </row>
    <row r="17" spans="1:7" ht="13.5" thickBot="1" x14ac:dyDescent="0.25">
      <c r="A17" s="19" t="s">
        <v>148</v>
      </c>
      <c r="B17" s="20" t="s">
        <v>113</v>
      </c>
      <c r="C17" s="21" t="s">
        <v>114</v>
      </c>
      <c r="D17" s="81" t="s">
        <v>161</v>
      </c>
      <c r="E17" s="79">
        <v>37.6</v>
      </c>
      <c r="F17" s="77"/>
      <c r="G17" s="75" t="s">
        <v>161</v>
      </c>
    </row>
    <row r="18" spans="1:7" ht="13.5" thickBot="1" x14ac:dyDescent="0.25">
      <c r="A18" s="19" t="s">
        <v>149</v>
      </c>
      <c r="B18" s="20" t="s">
        <v>80</v>
      </c>
      <c r="C18" s="21" t="s">
        <v>81</v>
      </c>
      <c r="D18" s="82"/>
      <c r="E18" s="80"/>
      <c r="F18" s="78"/>
      <c r="G18" s="76"/>
    </row>
    <row r="19" spans="1:7" ht="13.5" thickBot="1" x14ac:dyDescent="0.25">
      <c r="A19" s="19" t="s">
        <v>150</v>
      </c>
      <c r="B19" s="20" t="s">
        <v>115</v>
      </c>
      <c r="C19" s="21" t="s">
        <v>116</v>
      </c>
      <c r="D19" s="81">
        <v>0</v>
      </c>
      <c r="E19" s="79">
        <v>13.6</v>
      </c>
      <c r="F19" s="77">
        <v>13.6</v>
      </c>
      <c r="G19" s="75">
        <v>2</v>
      </c>
    </row>
    <row r="20" spans="1:7" ht="13.5" thickBot="1" x14ac:dyDescent="0.25">
      <c r="A20" s="19" t="s">
        <v>151</v>
      </c>
      <c r="B20" s="20" t="s">
        <v>117</v>
      </c>
      <c r="C20" s="21" t="s">
        <v>118</v>
      </c>
      <c r="D20" s="82"/>
      <c r="E20" s="80"/>
      <c r="F20" s="78"/>
      <c r="G20" s="76"/>
    </row>
    <row r="21" spans="1:7" ht="13.5" thickBot="1" x14ac:dyDescent="0.25">
      <c r="A21" s="19" t="s">
        <v>152</v>
      </c>
      <c r="B21" s="20" t="s">
        <v>119</v>
      </c>
      <c r="C21" s="21" t="s">
        <v>120</v>
      </c>
      <c r="D21" s="81"/>
      <c r="E21" s="79"/>
      <c r="F21" s="77"/>
      <c r="G21" s="75" t="s">
        <v>58</v>
      </c>
    </row>
    <row r="22" spans="1:7" ht="13.5" thickBot="1" x14ac:dyDescent="0.25">
      <c r="A22" s="19" t="s">
        <v>153</v>
      </c>
      <c r="B22" s="20" t="s">
        <v>121</v>
      </c>
      <c r="C22" s="21" t="s">
        <v>122</v>
      </c>
      <c r="D22" s="82"/>
      <c r="E22" s="80"/>
      <c r="F22" s="78"/>
      <c r="G22" s="76"/>
    </row>
    <row r="23" spans="1:7" ht="13.5" thickBot="1" x14ac:dyDescent="0.25">
      <c r="A23" s="19" t="s">
        <v>154</v>
      </c>
      <c r="B23" s="20" t="s">
        <v>123</v>
      </c>
      <c r="C23" s="21" t="s">
        <v>124</v>
      </c>
      <c r="D23" s="81">
        <v>60</v>
      </c>
      <c r="E23" s="79">
        <v>49.6</v>
      </c>
      <c r="F23" s="77">
        <v>109.6</v>
      </c>
      <c r="G23" s="75">
        <v>10</v>
      </c>
    </row>
    <row r="24" spans="1:7" ht="13.5" thickBot="1" x14ac:dyDescent="0.25">
      <c r="A24" s="19" t="s">
        <v>155</v>
      </c>
      <c r="B24" s="20" t="s">
        <v>125</v>
      </c>
      <c r="C24" s="21" t="s">
        <v>126</v>
      </c>
      <c r="D24" s="82"/>
      <c r="E24" s="80"/>
      <c r="F24" s="78"/>
      <c r="G24" s="76"/>
    </row>
    <row r="25" spans="1:7" ht="13.5" thickBot="1" x14ac:dyDescent="0.25">
      <c r="A25" s="19">
        <v>111</v>
      </c>
      <c r="B25" s="20" t="s">
        <v>127</v>
      </c>
      <c r="C25" s="21" t="s">
        <v>128</v>
      </c>
      <c r="D25" s="81">
        <v>0</v>
      </c>
      <c r="E25" s="79">
        <v>4.4000000000000004</v>
      </c>
      <c r="F25" s="77">
        <v>4.4000000000000004</v>
      </c>
      <c r="G25" s="75">
        <v>1</v>
      </c>
    </row>
    <row r="26" spans="1:7" ht="13.5" thickBot="1" x14ac:dyDescent="0.25">
      <c r="A26" s="19">
        <v>112</v>
      </c>
      <c r="B26" s="20" t="s">
        <v>129</v>
      </c>
      <c r="C26" s="21" t="s">
        <v>130</v>
      </c>
      <c r="D26" s="82"/>
      <c r="E26" s="80"/>
      <c r="F26" s="78"/>
      <c r="G26" s="76"/>
    </row>
    <row r="27" spans="1:7" ht="13.5" thickBot="1" x14ac:dyDescent="0.25">
      <c r="A27" s="19" t="s">
        <v>156</v>
      </c>
      <c r="B27" s="20" t="s">
        <v>131</v>
      </c>
      <c r="C27" s="21" t="s">
        <v>132</v>
      </c>
      <c r="D27" s="81">
        <v>0</v>
      </c>
      <c r="E27" s="79">
        <v>36.799999999999997</v>
      </c>
      <c r="F27" s="77">
        <v>36.799999999999997</v>
      </c>
      <c r="G27" s="75">
        <v>8</v>
      </c>
    </row>
    <row r="28" spans="1:7" ht="13.5" thickBot="1" x14ac:dyDescent="0.25">
      <c r="A28" s="19" t="s">
        <v>157</v>
      </c>
      <c r="B28" s="20" t="s">
        <v>133</v>
      </c>
      <c r="C28" s="21" t="s">
        <v>134</v>
      </c>
      <c r="D28" s="82"/>
      <c r="E28" s="80"/>
      <c r="F28" s="78"/>
      <c r="G28" s="76"/>
    </row>
    <row r="29" spans="1:7" ht="13.5" thickBot="1" x14ac:dyDescent="0.25">
      <c r="A29" s="19" t="s">
        <v>158</v>
      </c>
      <c r="B29" s="20" t="s">
        <v>135</v>
      </c>
      <c r="C29" s="21" t="s">
        <v>136</v>
      </c>
      <c r="D29" s="81">
        <v>0</v>
      </c>
      <c r="E29" s="79">
        <v>29.6</v>
      </c>
      <c r="F29" s="77">
        <v>29.6</v>
      </c>
      <c r="G29" s="75">
        <v>7</v>
      </c>
    </row>
    <row r="30" spans="1:7" ht="13.5" thickBot="1" x14ac:dyDescent="0.25">
      <c r="A30" s="19" t="s">
        <v>159</v>
      </c>
      <c r="B30" s="20" t="s">
        <v>137</v>
      </c>
      <c r="C30" s="21" t="s">
        <v>138</v>
      </c>
      <c r="D30" s="82"/>
      <c r="E30" s="80"/>
      <c r="F30" s="78"/>
      <c r="G30" s="76"/>
    </row>
    <row r="31" spans="1:7" ht="13.5" thickBot="1" x14ac:dyDescent="0.25">
      <c r="A31" s="19">
        <v>119</v>
      </c>
      <c r="B31" s="20" t="s">
        <v>162</v>
      </c>
      <c r="C31" s="21" t="s">
        <v>163</v>
      </c>
      <c r="D31" s="81" t="s">
        <v>59</v>
      </c>
      <c r="E31" s="79">
        <v>2</v>
      </c>
      <c r="F31" s="77"/>
      <c r="G31" s="75" t="s">
        <v>59</v>
      </c>
    </row>
    <row r="32" spans="1:7" ht="13.5" thickBot="1" x14ac:dyDescent="0.25">
      <c r="A32" s="19">
        <v>120</v>
      </c>
      <c r="B32" s="20" t="s">
        <v>164</v>
      </c>
      <c r="C32" s="21" t="s">
        <v>165</v>
      </c>
      <c r="D32" s="82"/>
      <c r="E32" s="80"/>
      <c r="F32" s="78"/>
      <c r="G32" s="76"/>
    </row>
    <row r="33" spans="1:7" ht="13.5" thickBot="1" x14ac:dyDescent="0.25">
      <c r="A33" s="19"/>
      <c r="B33" s="20"/>
      <c r="C33" s="21"/>
      <c r="D33" s="24"/>
      <c r="E33" s="25"/>
      <c r="F33" s="26"/>
      <c r="G33" s="27"/>
    </row>
    <row r="34" spans="1:7" ht="13.5" thickBot="1" x14ac:dyDescent="0.25">
      <c r="A34" s="19"/>
      <c r="B34" s="20"/>
      <c r="C34" s="21"/>
      <c r="D34" s="24"/>
      <c r="E34" s="25"/>
      <c r="F34" s="26"/>
      <c r="G34" s="27"/>
    </row>
    <row r="35" spans="1:7" ht="13.5" thickBot="1" x14ac:dyDescent="0.25">
      <c r="A35" s="19"/>
      <c r="B35" s="20"/>
      <c r="C35" s="21"/>
      <c r="D35" s="24"/>
      <c r="E35" s="25"/>
      <c r="F35" s="26"/>
      <c r="G35" s="27"/>
    </row>
    <row r="36" spans="1:7" ht="13.5" thickBot="1" x14ac:dyDescent="0.25">
      <c r="A36" s="19"/>
      <c r="B36" s="20"/>
      <c r="C36" s="21"/>
      <c r="D36" s="24"/>
      <c r="E36" s="25"/>
      <c r="F36" s="26"/>
      <c r="G36" s="27"/>
    </row>
    <row r="37" spans="1:7" x14ac:dyDescent="0.2">
      <c r="A37" s="1"/>
      <c r="B37" s="1"/>
      <c r="C37" s="1"/>
      <c r="D37" s="6"/>
      <c r="E37" s="7"/>
      <c r="F37" s="12"/>
      <c r="G37" s="6"/>
    </row>
  </sheetData>
  <mergeCells count="60">
    <mergeCell ref="F1:F2"/>
    <mergeCell ref="A4:A6"/>
    <mergeCell ref="B4:B6"/>
    <mergeCell ref="C4:C6"/>
    <mergeCell ref="D4:E4"/>
    <mergeCell ref="F4:F6"/>
    <mergeCell ref="G4:G6"/>
    <mergeCell ref="D5:E5"/>
    <mergeCell ref="D7:D8"/>
    <mergeCell ref="E7:E8"/>
    <mergeCell ref="F7:F8"/>
    <mergeCell ref="G7:G8"/>
    <mergeCell ref="D9:D10"/>
    <mergeCell ref="E9:E10"/>
    <mergeCell ref="F9:F10"/>
    <mergeCell ref="G9:G10"/>
    <mergeCell ref="D11:D12"/>
    <mergeCell ref="E11:E12"/>
    <mergeCell ref="F11:F12"/>
    <mergeCell ref="G11:G12"/>
    <mergeCell ref="E13:E14"/>
    <mergeCell ref="D13:D14"/>
    <mergeCell ref="G15:G16"/>
    <mergeCell ref="F15:F16"/>
    <mergeCell ref="E15:E16"/>
    <mergeCell ref="D15:D16"/>
    <mergeCell ref="G13:G14"/>
    <mergeCell ref="F13:F14"/>
    <mergeCell ref="G19:G20"/>
    <mergeCell ref="F19:F20"/>
    <mergeCell ref="E19:E20"/>
    <mergeCell ref="D19:D20"/>
    <mergeCell ref="G17:G18"/>
    <mergeCell ref="F17:F18"/>
    <mergeCell ref="E17:E18"/>
    <mergeCell ref="D17:D18"/>
    <mergeCell ref="G23:G24"/>
    <mergeCell ref="F23:F24"/>
    <mergeCell ref="E23:E24"/>
    <mergeCell ref="D23:D24"/>
    <mergeCell ref="G21:G22"/>
    <mergeCell ref="F21:F22"/>
    <mergeCell ref="E21:E22"/>
    <mergeCell ref="D21:D22"/>
    <mergeCell ref="G25:G26"/>
    <mergeCell ref="F25:F26"/>
    <mergeCell ref="E25:E26"/>
    <mergeCell ref="D25:D26"/>
    <mergeCell ref="G27:G28"/>
    <mergeCell ref="F27:F28"/>
    <mergeCell ref="E27:E28"/>
    <mergeCell ref="D27:D28"/>
    <mergeCell ref="G29:G30"/>
    <mergeCell ref="F29:F30"/>
    <mergeCell ref="E29:E30"/>
    <mergeCell ref="D29:D30"/>
    <mergeCell ref="G31:G32"/>
    <mergeCell ref="F31:F32"/>
    <mergeCell ref="E31:E32"/>
    <mergeCell ref="D31:D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>
      <selection activeCell="C2" sqref="C2"/>
    </sheetView>
  </sheetViews>
  <sheetFormatPr defaultRowHeight="12.75" x14ac:dyDescent="0.2"/>
  <cols>
    <col min="2" max="2" width="18.28515625" bestFit="1" customWidth="1"/>
    <col min="3" max="3" width="20.5703125" bestFit="1" customWidth="1"/>
  </cols>
  <sheetData>
    <row r="1" spans="1:7" ht="13.5" thickTop="1" x14ac:dyDescent="0.2">
      <c r="A1" s="1"/>
      <c r="B1" s="1"/>
      <c r="C1" s="2" t="s">
        <v>0</v>
      </c>
      <c r="D1" s="4" t="s">
        <v>3</v>
      </c>
      <c r="E1" s="5">
        <v>1439</v>
      </c>
      <c r="F1" s="60"/>
      <c r="G1" s="6" t="s">
        <v>4</v>
      </c>
    </row>
    <row r="2" spans="1:7" ht="13.5" thickBot="1" x14ac:dyDescent="0.25">
      <c r="A2" s="1"/>
      <c r="B2" s="1"/>
      <c r="C2" s="9" t="s">
        <v>366</v>
      </c>
      <c r="D2" s="4" t="s">
        <v>6</v>
      </c>
      <c r="E2" s="5">
        <v>425</v>
      </c>
      <c r="F2" s="61"/>
      <c r="G2" s="6">
        <v>28</v>
      </c>
    </row>
    <row r="3" spans="1:7" ht="14.25" thickTop="1" thickBot="1" x14ac:dyDescent="0.25">
      <c r="A3" s="6"/>
      <c r="B3" s="1"/>
      <c r="C3" s="1"/>
      <c r="D3" s="6"/>
      <c r="E3" s="7"/>
      <c r="F3" s="12"/>
      <c r="G3" s="6"/>
    </row>
    <row r="4" spans="1:7" ht="13.5" thickBot="1" x14ac:dyDescent="0.25">
      <c r="A4" s="62" t="s">
        <v>7</v>
      </c>
      <c r="B4" s="59" t="s">
        <v>8</v>
      </c>
      <c r="C4" s="67" t="s">
        <v>9</v>
      </c>
      <c r="D4" s="70"/>
      <c r="E4" s="71"/>
      <c r="F4" s="72" t="s">
        <v>11</v>
      </c>
      <c r="G4" s="55" t="s">
        <v>12</v>
      </c>
    </row>
    <row r="5" spans="1:7" x14ac:dyDescent="0.2">
      <c r="A5" s="63"/>
      <c r="B5" s="65"/>
      <c r="C5" s="68"/>
      <c r="D5" s="58" t="s">
        <v>17</v>
      </c>
      <c r="E5" s="59"/>
      <c r="F5" s="73"/>
      <c r="G5" s="56"/>
    </row>
    <row r="6" spans="1:7" ht="13.5" thickBot="1" x14ac:dyDescent="0.25">
      <c r="A6" s="64"/>
      <c r="B6" s="66"/>
      <c r="C6" s="69"/>
      <c r="D6" s="16" t="s">
        <v>19</v>
      </c>
      <c r="E6" s="17" t="s">
        <v>20</v>
      </c>
      <c r="F6" s="74"/>
      <c r="G6" s="57"/>
    </row>
    <row r="7" spans="1:7" ht="13.5" thickBot="1" x14ac:dyDescent="0.25">
      <c r="A7" s="19" t="s">
        <v>220</v>
      </c>
      <c r="B7" s="20" t="s">
        <v>166</v>
      </c>
      <c r="C7" s="21" t="s">
        <v>167</v>
      </c>
      <c r="D7" s="24" t="s">
        <v>58</v>
      </c>
      <c r="E7" s="25"/>
      <c r="F7" s="26"/>
      <c r="G7" s="27" t="s">
        <v>58</v>
      </c>
    </row>
    <row r="8" spans="1:7" ht="13.5" thickBot="1" x14ac:dyDescent="0.25">
      <c r="A8" s="19" t="s">
        <v>221</v>
      </c>
      <c r="B8" s="20" t="s">
        <v>168</v>
      </c>
      <c r="C8" s="21" t="s">
        <v>169</v>
      </c>
      <c r="D8" s="24">
        <v>0</v>
      </c>
      <c r="E8" s="25">
        <v>2.4</v>
      </c>
      <c r="F8" s="26">
        <v>2.4</v>
      </c>
      <c r="G8" s="27">
        <v>1</v>
      </c>
    </row>
    <row r="9" spans="1:7" ht="13.5" thickBot="1" x14ac:dyDescent="0.25">
      <c r="A9" s="19">
        <v>108</v>
      </c>
      <c r="B9" s="20" t="s">
        <v>82</v>
      </c>
      <c r="C9" s="21" t="s">
        <v>83</v>
      </c>
      <c r="D9" s="24" t="s">
        <v>60</v>
      </c>
      <c r="E9" s="25" t="s">
        <v>61</v>
      </c>
      <c r="F9" s="26"/>
      <c r="G9" s="27" t="s">
        <v>61</v>
      </c>
    </row>
    <row r="10" spans="1:7" ht="13.5" thickBot="1" x14ac:dyDescent="0.25">
      <c r="A10" s="19" t="s">
        <v>222</v>
      </c>
      <c r="B10" s="20" t="s">
        <v>170</v>
      </c>
      <c r="C10" s="21" t="s">
        <v>171</v>
      </c>
      <c r="D10" s="24">
        <v>0</v>
      </c>
      <c r="E10" s="25">
        <v>26.4</v>
      </c>
      <c r="F10" s="26">
        <v>26.4</v>
      </c>
      <c r="G10" s="27"/>
    </row>
    <row r="11" spans="1:7" ht="13.5" thickBot="1" x14ac:dyDescent="0.25">
      <c r="A11" s="19" t="s">
        <v>223</v>
      </c>
      <c r="B11" s="20" t="s">
        <v>172</v>
      </c>
      <c r="C11" s="21" t="s">
        <v>173</v>
      </c>
      <c r="D11" s="24">
        <v>0</v>
      </c>
      <c r="E11" s="25">
        <v>5.2</v>
      </c>
      <c r="F11" s="26">
        <v>5.2</v>
      </c>
      <c r="G11" s="27">
        <v>6</v>
      </c>
    </row>
    <row r="12" spans="1:7" ht="13.5" thickBot="1" x14ac:dyDescent="0.25">
      <c r="A12" s="19" t="s">
        <v>224</v>
      </c>
      <c r="B12" s="20" t="s">
        <v>174</v>
      </c>
      <c r="C12" s="21" t="s">
        <v>175</v>
      </c>
      <c r="D12" s="24">
        <v>0</v>
      </c>
      <c r="E12" s="25">
        <v>15.6</v>
      </c>
      <c r="F12" s="26">
        <v>15.6</v>
      </c>
      <c r="G12" s="27"/>
    </row>
    <row r="13" spans="1:7" ht="13.5" thickBot="1" x14ac:dyDescent="0.25">
      <c r="A13" s="19" t="s">
        <v>225</v>
      </c>
      <c r="B13" s="20" t="s">
        <v>176</v>
      </c>
      <c r="C13" s="21" t="s">
        <v>177</v>
      </c>
      <c r="D13" s="24">
        <v>0</v>
      </c>
      <c r="E13" s="25">
        <v>11.2</v>
      </c>
      <c r="F13" s="26">
        <v>11.2</v>
      </c>
      <c r="G13" s="27"/>
    </row>
    <row r="14" spans="1:7" ht="13.5" thickBot="1" x14ac:dyDescent="0.25">
      <c r="A14" s="19" t="s">
        <v>226</v>
      </c>
      <c r="B14" s="20" t="s">
        <v>178</v>
      </c>
      <c r="C14" s="21" t="s">
        <v>179</v>
      </c>
      <c r="D14" s="24">
        <v>20</v>
      </c>
      <c r="E14" s="25">
        <v>48.8</v>
      </c>
      <c r="F14" s="26">
        <v>68.8</v>
      </c>
      <c r="G14" s="27"/>
    </row>
    <row r="15" spans="1:7" ht="13.5" thickBot="1" x14ac:dyDescent="0.25">
      <c r="A15" s="19" t="s">
        <v>227</v>
      </c>
      <c r="B15" s="20" t="s">
        <v>180</v>
      </c>
      <c r="C15" s="21" t="s">
        <v>181</v>
      </c>
      <c r="D15" s="24" t="s">
        <v>58</v>
      </c>
      <c r="E15" s="25"/>
      <c r="F15" s="26"/>
      <c r="G15" s="27" t="s">
        <v>58</v>
      </c>
    </row>
    <row r="16" spans="1:7" ht="13.5" thickBot="1" x14ac:dyDescent="0.25">
      <c r="A16" s="19" t="s">
        <v>228</v>
      </c>
      <c r="B16" s="20" t="s">
        <v>182</v>
      </c>
      <c r="C16" s="21" t="s">
        <v>183</v>
      </c>
      <c r="D16" s="24" t="s">
        <v>58</v>
      </c>
      <c r="E16" s="25"/>
      <c r="F16" s="26"/>
      <c r="G16" s="27" t="s">
        <v>58</v>
      </c>
    </row>
    <row r="17" spans="1:7" ht="13.5" thickBot="1" x14ac:dyDescent="0.25">
      <c r="A17" s="19" t="s">
        <v>229</v>
      </c>
      <c r="B17" s="20" t="s">
        <v>184</v>
      </c>
      <c r="C17" s="21" t="s">
        <v>185</v>
      </c>
      <c r="D17" s="24">
        <v>40</v>
      </c>
      <c r="E17" s="25">
        <v>24</v>
      </c>
      <c r="F17" s="26">
        <v>64</v>
      </c>
      <c r="G17" s="27"/>
    </row>
    <row r="18" spans="1:7" ht="13.5" thickBot="1" x14ac:dyDescent="0.25">
      <c r="A18" s="19" t="s">
        <v>230</v>
      </c>
      <c r="B18" s="20" t="s">
        <v>186</v>
      </c>
      <c r="C18" s="21" t="s">
        <v>187</v>
      </c>
      <c r="D18" s="24">
        <v>0</v>
      </c>
      <c r="E18" s="25">
        <v>38.799999999999997</v>
      </c>
      <c r="F18" s="26">
        <v>38.799999999999997</v>
      </c>
      <c r="G18" s="27"/>
    </row>
    <row r="19" spans="1:7" ht="13.5" thickBot="1" x14ac:dyDescent="0.25">
      <c r="A19" s="19" t="s">
        <v>231</v>
      </c>
      <c r="B19" s="20" t="s">
        <v>188</v>
      </c>
      <c r="C19" s="21" t="s">
        <v>189</v>
      </c>
      <c r="D19" s="24">
        <v>20</v>
      </c>
      <c r="E19" s="25">
        <v>76.8</v>
      </c>
      <c r="F19" s="26">
        <v>96.8</v>
      </c>
      <c r="G19" s="27"/>
    </row>
    <row r="20" spans="1:7" ht="13.5" thickBot="1" x14ac:dyDescent="0.25">
      <c r="A20" s="19" t="s">
        <v>232</v>
      </c>
      <c r="B20" s="20" t="s">
        <v>190</v>
      </c>
      <c r="C20" s="21" t="s">
        <v>191</v>
      </c>
      <c r="D20" s="24">
        <v>0</v>
      </c>
      <c r="E20" s="25">
        <v>2.8</v>
      </c>
      <c r="F20" s="26">
        <v>2.8</v>
      </c>
      <c r="G20" s="27">
        <v>2</v>
      </c>
    </row>
    <row r="21" spans="1:7" ht="13.5" thickBot="1" x14ac:dyDescent="0.25">
      <c r="A21" s="19" t="s">
        <v>233</v>
      </c>
      <c r="B21" s="20" t="s">
        <v>192</v>
      </c>
      <c r="C21" s="21" t="s">
        <v>193</v>
      </c>
      <c r="D21" s="24">
        <v>0</v>
      </c>
      <c r="E21" s="25">
        <v>4.4000000000000004</v>
      </c>
      <c r="F21" s="26">
        <v>4.4000000000000004</v>
      </c>
      <c r="G21" s="27" t="s">
        <v>248</v>
      </c>
    </row>
    <row r="22" spans="1:7" ht="13.5" thickBot="1" x14ac:dyDescent="0.25">
      <c r="A22" s="19" t="s">
        <v>150</v>
      </c>
      <c r="B22" s="20" t="s">
        <v>115</v>
      </c>
      <c r="C22" s="21" t="s">
        <v>116</v>
      </c>
      <c r="D22" s="24">
        <v>0</v>
      </c>
      <c r="E22" s="25">
        <v>5.6</v>
      </c>
      <c r="F22" s="26">
        <v>5.6</v>
      </c>
      <c r="G22" s="27" t="s">
        <v>249</v>
      </c>
    </row>
    <row r="23" spans="1:7" ht="13.5" thickBot="1" x14ac:dyDescent="0.25">
      <c r="A23" s="19" t="s">
        <v>151</v>
      </c>
      <c r="B23" s="20" t="s">
        <v>117</v>
      </c>
      <c r="C23" s="21" t="s">
        <v>118</v>
      </c>
      <c r="D23" s="24">
        <v>0</v>
      </c>
      <c r="E23" s="25">
        <v>7.2</v>
      </c>
      <c r="F23" s="26">
        <v>7.2</v>
      </c>
      <c r="G23" s="27">
        <v>9</v>
      </c>
    </row>
    <row r="24" spans="1:7" ht="13.5" thickBot="1" x14ac:dyDescent="0.25">
      <c r="A24" s="19" t="s">
        <v>234</v>
      </c>
      <c r="B24" s="20" t="s">
        <v>194</v>
      </c>
      <c r="C24" s="21" t="s">
        <v>195</v>
      </c>
      <c r="D24" s="24">
        <v>0</v>
      </c>
      <c r="E24" s="25">
        <v>27.6</v>
      </c>
      <c r="F24" s="26">
        <v>27.6</v>
      </c>
      <c r="G24" s="27"/>
    </row>
    <row r="25" spans="1:7" ht="13.5" thickBot="1" x14ac:dyDescent="0.25">
      <c r="A25" s="19" t="s">
        <v>235</v>
      </c>
      <c r="B25" s="20" t="s">
        <v>196</v>
      </c>
      <c r="C25" s="21" t="s">
        <v>197</v>
      </c>
      <c r="D25" s="24" t="s">
        <v>59</v>
      </c>
      <c r="E25" s="25">
        <v>48.8</v>
      </c>
      <c r="F25" s="26"/>
      <c r="G25" s="27" t="s">
        <v>59</v>
      </c>
    </row>
    <row r="26" spans="1:7" ht="13.5" thickBot="1" x14ac:dyDescent="0.25">
      <c r="A26" s="19" t="s">
        <v>236</v>
      </c>
      <c r="B26" s="20" t="s">
        <v>198</v>
      </c>
      <c r="C26" s="21" t="s">
        <v>199</v>
      </c>
      <c r="D26" s="24" t="s">
        <v>58</v>
      </c>
      <c r="E26" s="25"/>
      <c r="F26" s="26"/>
      <c r="G26" s="27" t="s">
        <v>58</v>
      </c>
    </row>
    <row r="27" spans="1:7" ht="13.5" thickBot="1" x14ac:dyDescent="0.25">
      <c r="A27" s="19" t="s">
        <v>237</v>
      </c>
      <c r="B27" s="20" t="s">
        <v>200</v>
      </c>
      <c r="C27" s="21" t="s">
        <v>201</v>
      </c>
      <c r="D27" s="24">
        <v>0</v>
      </c>
      <c r="E27" s="25">
        <v>25.2</v>
      </c>
      <c r="F27" s="26">
        <v>25.2</v>
      </c>
      <c r="G27" s="27"/>
    </row>
    <row r="28" spans="1:7" ht="13.5" thickBot="1" x14ac:dyDescent="0.25">
      <c r="A28" s="19" t="s">
        <v>238</v>
      </c>
      <c r="B28" s="20" t="s">
        <v>202</v>
      </c>
      <c r="C28" s="21" t="s">
        <v>203</v>
      </c>
      <c r="D28" s="24">
        <v>0</v>
      </c>
      <c r="E28" s="25">
        <v>19.600000000000001</v>
      </c>
      <c r="F28" s="26">
        <v>19.600000000000001</v>
      </c>
      <c r="G28" s="27"/>
    </row>
    <row r="29" spans="1:7" ht="13.5" thickBot="1" x14ac:dyDescent="0.25">
      <c r="A29" s="19" t="s">
        <v>146</v>
      </c>
      <c r="B29" s="20" t="s">
        <v>109</v>
      </c>
      <c r="C29" s="21" t="s">
        <v>110</v>
      </c>
      <c r="D29" s="24">
        <v>0</v>
      </c>
      <c r="E29" s="25">
        <v>8.8000000000000007</v>
      </c>
      <c r="F29" s="26">
        <v>8.8000000000000007</v>
      </c>
      <c r="G29" s="27">
        <v>10</v>
      </c>
    </row>
    <row r="30" spans="1:7" ht="13.5" thickBot="1" x14ac:dyDescent="0.25">
      <c r="A30" s="19" t="s">
        <v>147</v>
      </c>
      <c r="B30" s="20" t="s">
        <v>111</v>
      </c>
      <c r="C30" s="21" t="s">
        <v>112</v>
      </c>
      <c r="D30" s="24">
        <v>0</v>
      </c>
      <c r="E30" s="25">
        <v>11.2</v>
      </c>
      <c r="F30" s="26">
        <v>11.2</v>
      </c>
      <c r="G30" s="27"/>
    </row>
    <row r="31" spans="1:7" ht="13.5" thickBot="1" x14ac:dyDescent="0.25">
      <c r="A31" s="19" t="s">
        <v>239</v>
      </c>
      <c r="B31" s="20" t="s">
        <v>204</v>
      </c>
      <c r="C31" s="21" t="s">
        <v>205</v>
      </c>
      <c r="D31" s="24">
        <v>0</v>
      </c>
      <c r="E31" s="25">
        <v>4.8</v>
      </c>
      <c r="F31" s="26">
        <v>4.8</v>
      </c>
      <c r="G31" s="27">
        <v>5</v>
      </c>
    </row>
    <row r="32" spans="1:7" ht="13.5" thickBot="1" x14ac:dyDescent="0.25">
      <c r="A32" s="19" t="s">
        <v>240</v>
      </c>
      <c r="B32" s="20" t="s">
        <v>206</v>
      </c>
      <c r="C32" s="21" t="s">
        <v>207</v>
      </c>
      <c r="D32" s="24">
        <v>0</v>
      </c>
      <c r="E32" s="25">
        <v>10.8</v>
      </c>
      <c r="F32" s="26">
        <v>10.8</v>
      </c>
      <c r="G32" s="27"/>
    </row>
    <row r="33" spans="1:7" ht="13.5" thickBot="1" x14ac:dyDescent="0.25">
      <c r="A33" s="19" t="s">
        <v>241</v>
      </c>
      <c r="B33" s="20" t="s">
        <v>208</v>
      </c>
      <c r="C33" s="21" t="s">
        <v>209</v>
      </c>
      <c r="D33" s="24">
        <v>0</v>
      </c>
      <c r="E33" s="25">
        <v>4.4000000000000004</v>
      </c>
      <c r="F33" s="26">
        <v>4.4000000000000004</v>
      </c>
      <c r="G33" s="27" t="s">
        <v>248</v>
      </c>
    </row>
    <row r="34" spans="1:7" ht="13.5" thickBot="1" x14ac:dyDescent="0.25">
      <c r="A34" s="19" t="s">
        <v>242</v>
      </c>
      <c r="B34" s="20" t="s">
        <v>178</v>
      </c>
      <c r="C34" s="21" t="s">
        <v>250</v>
      </c>
      <c r="D34" s="24">
        <v>0</v>
      </c>
      <c r="E34" s="25">
        <v>23.6</v>
      </c>
      <c r="F34" s="26" t="s">
        <v>251</v>
      </c>
      <c r="G34" s="27" t="s">
        <v>252</v>
      </c>
    </row>
    <row r="35" spans="1:7" ht="13.5" thickBot="1" x14ac:dyDescent="0.25">
      <c r="A35" s="36" t="s">
        <v>243</v>
      </c>
      <c r="B35" s="20" t="s">
        <v>210</v>
      </c>
      <c r="C35" s="21" t="s">
        <v>211</v>
      </c>
      <c r="D35" s="24" t="s">
        <v>58</v>
      </c>
      <c r="E35" s="25"/>
      <c r="F35" s="26"/>
      <c r="G35" s="27" t="s">
        <v>58</v>
      </c>
    </row>
    <row r="36" spans="1:7" ht="13.5" thickBot="1" x14ac:dyDescent="0.25">
      <c r="A36" s="38" t="s">
        <v>152</v>
      </c>
      <c r="B36" s="20" t="s">
        <v>119</v>
      </c>
      <c r="C36" s="21" t="s">
        <v>120</v>
      </c>
      <c r="D36" s="24" t="s">
        <v>58</v>
      </c>
      <c r="E36" s="25"/>
      <c r="F36" s="26"/>
      <c r="G36" s="27" t="s">
        <v>58</v>
      </c>
    </row>
    <row r="37" spans="1:7" ht="13.5" thickBot="1" x14ac:dyDescent="0.25">
      <c r="A37" s="38">
        <v>111</v>
      </c>
      <c r="B37" s="20" t="s">
        <v>127</v>
      </c>
      <c r="C37" s="21" t="s">
        <v>128</v>
      </c>
      <c r="D37" s="24">
        <v>0</v>
      </c>
      <c r="E37" s="25">
        <v>5.6</v>
      </c>
      <c r="F37" s="26">
        <v>5.6</v>
      </c>
      <c r="G37" s="27" t="s">
        <v>249</v>
      </c>
    </row>
    <row r="38" spans="1:7" ht="13.5" thickBot="1" x14ac:dyDescent="0.25">
      <c r="A38" s="38" t="s">
        <v>244</v>
      </c>
      <c r="B38" s="32" t="s">
        <v>212</v>
      </c>
      <c r="C38" s="33" t="s">
        <v>213</v>
      </c>
      <c r="D38" s="24" t="s">
        <v>58</v>
      </c>
      <c r="E38" s="25"/>
      <c r="F38" s="26"/>
      <c r="G38" s="27" t="s">
        <v>58</v>
      </c>
    </row>
    <row r="39" spans="1:7" ht="13.5" thickBot="1" x14ac:dyDescent="0.25">
      <c r="A39" s="38" t="s">
        <v>245</v>
      </c>
      <c r="B39" s="34" t="s">
        <v>214</v>
      </c>
      <c r="C39" s="34" t="s">
        <v>215</v>
      </c>
      <c r="D39" s="31" t="s">
        <v>161</v>
      </c>
      <c r="E39" s="25">
        <v>146.80000000000001</v>
      </c>
      <c r="F39" s="26"/>
      <c r="G39" s="27" t="s">
        <v>161</v>
      </c>
    </row>
    <row r="40" spans="1:7" ht="13.5" thickBot="1" x14ac:dyDescent="0.25">
      <c r="A40" s="38" t="s">
        <v>246</v>
      </c>
      <c r="B40" s="35" t="s">
        <v>216</v>
      </c>
      <c r="C40" s="35" t="s">
        <v>217</v>
      </c>
      <c r="D40" s="31" t="s">
        <v>58</v>
      </c>
      <c r="E40" s="25"/>
      <c r="F40" s="26"/>
      <c r="G40" s="27" t="s">
        <v>58</v>
      </c>
    </row>
    <row r="41" spans="1:7" ht="13.5" thickBot="1" x14ac:dyDescent="0.25">
      <c r="A41" s="38" t="s">
        <v>247</v>
      </c>
      <c r="B41" s="35" t="s">
        <v>218</v>
      </c>
      <c r="C41" s="35" t="s">
        <v>219</v>
      </c>
      <c r="D41" s="31">
        <v>0</v>
      </c>
      <c r="E41" s="25">
        <v>48</v>
      </c>
      <c r="F41" s="26">
        <v>48</v>
      </c>
      <c r="G41" s="27"/>
    </row>
    <row r="42" spans="1:7" ht="13.5" thickBot="1" x14ac:dyDescent="0.25">
      <c r="A42" s="37">
        <v>115</v>
      </c>
      <c r="B42" s="20" t="s">
        <v>253</v>
      </c>
      <c r="C42" s="21" t="s">
        <v>254</v>
      </c>
      <c r="D42" s="24">
        <v>0</v>
      </c>
      <c r="E42" s="25">
        <v>33.6</v>
      </c>
      <c r="F42" s="26">
        <v>33.6</v>
      </c>
      <c r="G42" s="27"/>
    </row>
    <row r="43" spans="1:7" ht="13.5" thickBot="1" x14ac:dyDescent="0.25">
      <c r="A43" s="19">
        <v>116</v>
      </c>
      <c r="B43" s="20" t="s">
        <v>255</v>
      </c>
      <c r="C43" s="21" t="s">
        <v>256</v>
      </c>
      <c r="D43" s="24" t="s">
        <v>161</v>
      </c>
      <c r="E43" s="25">
        <v>129.19999999999999</v>
      </c>
      <c r="F43" s="26"/>
      <c r="G43" s="27" t="s">
        <v>161</v>
      </c>
    </row>
  </sheetData>
  <mergeCells count="8">
    <mergeCell ref="G4:G6"/>
    <mergeCell ref="D5:E5"/>
    <mergeCell ref="F1:F2"/>
    <mergeCell ref="A4:A6"/>
    <mergeCell ref="B4:B6"/>
    <mergeCell ref="C4:C6"/>
    <mergeCell ref="D4:E4"/>
    <mergeCell ref="F4:F6"/>
  </mergeCells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>
      <selection activeCell="E1" sqref="E1"/>
    </sheetView>
  </sheetViews>
  <sheetFormatPr defaultRowHeight="12.75" x14ac:dyDescent="0.2"/>
  <cols>
    <col min="2" max="2" width="18.7109375" bestFit="1" customWidth="1"/>
    <col min="3" max="3" width="14.28515625" bestFit="1" customWidth="1"/>
  </cols>
  <sheetData>
    <row r="1" spans="1:7" ht="13.5" thickTop="1" x14ac:dyDescent="0.2">
      <c r="A1" s="1"/>
      <c r="B1" s="1"/>
      <c r="C1" s="2" t="s">
        <v>0</v>
      </c>
      <c r="D1" s="4" t="s">
        <v>3</v>
      </c>
      <c r="E1" s="5">
        <v>1736</v>
      </c>
      <c r="F1" s="60"/>
      <c r="G1" s="6" t="s">
        <v>4</v>
      </c>
    </row>
    <row r="2" spans="1:7" ht="13.5" thickBot="1" x14ac:dyDescent="0.25">
      <c r="A2" s="1"/>
      <c r="B2" s="1"/>
      <c r="C2" s="9" t="s">
        <v>365</v>
      </c>
      <c r="D2" s="4" t="s">
        <v>6</v>
      </c>
      <c r="E2" s="5">
        <v>435</v>
      </c>
      <c r="F2" s="61"/>
      <c r="G2" s="6">
        <v>6</v>
      </c>
    </row>
    <row r="3" spans="1:7" ht="14.25" thickTop="1" thickBot="1" x14ac:dyDescent="0.25">
      <c r="A3" s="6"/>
      <c r="B3" s="1"/>
      <c r="C3" s="1"/>
      <c r="D3" s="6"/>
      <c r="E3" s="7"/>
      <c r="F3" s="12"/>
      <c r="G3" s="6"/>
    </row>
    <row r="4" spans="1:7" ht="13.5" thickBot="1" x14ac:dyDescent="0.25">
      <c r="A4" s="62" t="s">
        <v>7</v>
      </c>
      <c r="B4" s="59" t="s">
        <v>8</v>
      </c>
      <c r="C4" s="67" t="s">
        <v>9</v>
      </c>
      <c r="D4" s="70"/>
      <c r="E4" s="71"/>
      <c r="F4" s="72" t="s">
        <v>11</v>
      </c>
      <c r="G4" s="55" t="s">
        <v>12</v>
      </c>
    </row>
    <row r="5" spans="1:7" x14ac:dyDescent="0.2">
      <c r="A5" s="63"/>
      <c r="B5" s="65"/>
      <c r="C5" s="68"/>
      <c r="D5" s="58" t="s">
        <v>17</v>
      </c>
      <c r="E5" s="59"/>
      <c r="F5" s="73"/>
      <c r="G5" s="56"/>
    </row>
    <row r="6" spans="1:7" ht="13.5" thickBot="1" x14ac:dyDescent="0.25">
      <c r="A6" s="64"/>
      <c r="B6" s="66"/>
      <c r="C6" s="69"/>
      <c r="D6" s="16" t="s">
        <v>19</v>
      </c>
      <c r="E6" s="17" t="s">
        <v>20</v>
      </c>
      <c r="F6" s="74"/>
      <c r="G6" s="57"/>
    </row>
    <row r="7" spans="1:7" ht="13.5" thickBot="1" x14ac:dyDescent="0.25">
      <c r="A7" s="19" t="s">
        <v>223</v>
      </c>
      <c r="B7" s="20" t="s">
        <v>172</v>
      </c>
      <c r="C7" s="21" t="s">
        <v>173</v>
      </c>
      <c r="D7" s="81">
        <v>20</v>
      </c>
      <c r="E7" s="79">
        <v>16.8</v>
      </c>
      <c r="F7" s="77">
        <v>36.799999999999997</v>
      </c>
      <c r="G7" s="75">
        <v>4</v>
      </c>
    </row>
    <row r="8" spans="1:7" ht="13.5" thickBot="1" x14ac:dyDescent="0.25">
      <c r="A8" s="19" t="s">
        <v>221</v>
      </c>
      <c r="B8" s="20" t="s">
        <v>168</v>
      </c>
      <c r="C8" s="21" t="s">
        <v>169</v>
      </c>
      <c r="D8" s="82"/>
      <c r="E8" s="80"/>
      <c r="F8" s="78"/>
      <c r="G8" s="76"/>
    </row>
    <row r="9" spans="1:7" ht="13.5" thickBot="1" x14ac:dyDescent="0.25">
      <c r="A9" s="19" t="s">
        <v>280</v>
      </c>
      <c r="B9" s="20" t="s">
        <v>257</v>
      </c>
      <c r="C9" s="21" t="s">
        <v>258</v>
      </c>
      <c r="D9" s="81">
        <v>20</v>
      </c>
      <c r="E9" s="79">
        <v>15.6</v>
      </c>
      <c r="F9" s="77">
        <v>35.6</v>
      </c>
      <c r="G9" s="75">
        <v>3</v>
      </c>
    </row>
    <row r="10" spans="1:7" ht="13.5" thickBot="1" x14ac:dyDescent="0.25">
      <c r="A10" s="19" t="s">
        <v>281</v>
      </c>
      <c r="B10" s="20" t="s">
        <v>259</v>
      </c>
      <c r="C10" s="21" t="s">
        <v>260</v>
      </c>
      <c r="D10" s="82"/>
      <c r="E10" s="80"/>
      <c r="F10" s="78"/>
      <c r="G10" s="76"/>
    </row>
    <row r="11" spans="1:7" ht="13.5" thickBot="1" x14ac:dyDescent="0.25">
      <c r="A11" s="19" t="s">
        <v>54</v>
      </c>
      <c r="B11" s="20" t="s">
        <v>37</v>
      </c>
      <c r="C11" s="21" t="s">
        <v>38</v>
      </c>
      <c r="D11" s="81" t="s">
        <v>161</v>
      </c>
      <c r="E11" s="79">
        <v>95.6</v>
      </c>
      <c r="F11" s="77"/>
      <c r="G11" s="75" t="s">
        <v>161</v>
      </c>
    </row>
    <row r="12" spans="1:7" ht="13.5" thickBot="1" x14ac:dyDescent="0.25">
      <c r="A12" s="19" t="s">
        <v>282</v>
      </c>
      <c r="B12" s="20" t="s">
        <v>41</v>
      </c>
      <c r="C12" s="21" t="s">
        <v>261</v>
      </c>
      <c r="D12" s="82"/>
      <c r="E12" s="80"/>
      <c r="F12" s="78"/>
      <c r="G12" s="76"/>
    </row>
    <row r="13" spans="1:7" ht="13.5" thickBot="1" x14ac:dyDescent="0.25">
      <c r="A13" s="19" t="s">
        <v>50</v>
      </c>
      <c r="B13" s="20" t="s">
        <v>29</v>
      </c>
      <c r="C13" s="21" t="s">
        <v>30</v>
      </c>
      <c r="D13" s="81" t="s">
        <v>58</v>
      </c>
      <c r="E13" s="79"/>
      <c r="F13" s="77"/>
      <c r="G13" s="75" t="s">
        <v>58</v>
      </c>
    </row>
    <row r="14" spans="1:7" ht="13.5" thickBot="1" x14ac:dyDescent="0.25">
      <c r="A14" s="19" t="s">
        <v>283</v>
      </c>
      <c r="B14" s="20" t="s">
        <v>262</v>
      </c>
      <c r="C14" s="21" t="s">
        <v>263</v>
      </c>
      <c r="D14" s="82"/>
      <c r="E14" s="80"/>
      <c r="F14" s="78"/>
      <c r="G14" s="76"/>
    </row>
    <row r="15" spans="1:7" ht="13.5" thickBot="1" x14ac:dyDescent="0.25">
      <c r="A15" s="19" t="s">
        <v>284</v>
      </c>
      <c r="B15" s="20" t="s">
        <v>264</v>
      </c>
      <c r="C15" s="21" t="s">
        <v>265</v>
      </c>
      <c r="D15" s="81">
        <v>0</v>
      </c>
      <c r="E15" s="79">
        <v>11.6</v>
      </c>
      <c r="F15" s="77">
        <v>11.6</v>
      </c>
      <c r="G15" s="75">
        <v>1</v>
      </c>
    </row>
    <row r="16" spans="1:7" ht="13.5" thickBot="1" x14ac:dyDescent="0.25">
      <c r="A16" s="19" t="s">
        <v>285</v>
      </c>
      <c r="B16" s="20" t="s">
        <v>266</v>
      </c>
      <c r="C16" s="21" t="s">
        <v>267</v>
      </c>
      <c r="D16" s="82"/>
      <c r="E16" s="80"/>
      <c r="F16" s="78"/>
      <c r="G16" s="76"/>
    </row>
    <row r="17" spans="1:7" ht="13.5" thickBot="1" x14ac:dyDescent="0.25">
      <c r="A17" s="19" t="s">
        <v>286</v>
      </c>
      <c r="B17" s="20" t="s">
        <v>268</v>
      </c>
      <c r="C17" s="21" t="s">
        <v>269</v>
      </c>
      <c r="D17" s="81">
        <v>0</v>
      </c>
      <c r="E17" s="79">
        <v>29.6</v>
      </c>
      <c r="F17" s="77">
        <v>29.6</v>
      </c>
      <c r="G17" s="75">
        <v>2</v>
      </c>
    </row>
    <row r="18" spans="1:7" ht="13.5" thickBot="1" x14ac:dyDescent="0.25">
      <c r="A18" s="19" t="s">
        <v>287</v>
      </c>
      <c r="B18" s="20" t="s">
        <v>270</v>
      </c>
      <c r="C18" s="21" t="s">
        <v>271</v>
      </c>
      <c r="D18" s="82"/>
      <c r="E18" s="80"/>
      <c r="F18" s="78"/>
      <c r="G18" s="76"/>
    </row>
    <row r="19" spans="1:7" ht="13.5" thickBot="1" x14ac:dyDescent="0.25">
      <c r="A19" s="19" t="s">
        <v>288</v>
      </c>
      <c r="B19" s="20" t="s">
        <v>272</v>
      </c>
      <c r="C19" s="21" t="s">
        <v>273</v>
      </c>
      <c r="D19" s="81" t="s">
        <v>292</v>
      </c>
      <c r="E19" s="79">
        <v>7.2</v>
      </c>
      <c r="F19" s="77">
        <v>7.2</v>
      </c>
      <c r="G19" s="75">
        <v>1</v>
      </c>
    </row>
    <row r="20" spans="1:7" ht="13.5" thickBot="1" x14ac:dyDescent="0.25">
      <c r="A20" s="19" t="s">
        <v>289</v>
      </c>
      <c r="B20" s="20" t="s">
        <v>274</v>
      </c>
      <c r="C20" s="21" t="s">
        <v>275</v>
      </c>
      <c r="D20" s="82"/>
      <c r="E20" s="80"/>
      <c r="F20" s="78"/>
      <c r="G20" s="76"/>
    </row>
    <row r="21" spans="1:7" ht="13.5" thickBot="1" x14ac:dyDescent="0.25">
      <c r="A21" s="19" t="s">
        <v>290</v>
      </c>
      <c r="B21" s="20" t="s">
        <v>276</v>
      </c>
      <c r="C21" s="21" t="s">
        <v>277</v>
      </c>
      <c r="D21" s="81" t="s">
        <v>58</v>
      </c>
      <c r="E21" s="79"/>
      <c r="F21" s="77"/>
      <c r="G21" s="75" t="s">
        <v>58</v>
      </c>
    </row>
    <row r="22" spans="1:7" ht="13.5" thickBot="1" x14ac:dyDescent="0.25">
      <c r="A22" s="19" t="s">
        <v>291</v>
      </c>
      <c r="B22" s="20" t="s">
        <v>278</v>
      </c>
      <c r="C22" s="21" t="s">
        <v>279</v>
      </c>
      <c r="D22" s="82"/>
      <c r="E22" s="80"/>
      <c r="F22" s="78"/>
      <c r="G22" s="76"/>
    </row>
    <row r="23" spans="1:7" ht="13.5" thickBot="1" x14ac:dyDescent="0.25">
      <c r="A23" s="19"/>
      <c r="B23" s="20"/>
      <c r="C23" s="21"/>
      <c r="D23" s="24"/>
      <c r="E23" s="25"/>
      <c r="F23" s="26"/>
      <c r="G23" s="27"/>
    </row>
    <row r="24" spans="1:7" ht="13.5" thickBot="1" x14ac:dyDescent="0.25">
      <c r="A24" s="19"/>
      <c r="B24" s="20"/>
      <c r="C24" s="21"/>
      <c r="D24" s="24"/>
      <c r="E24" s="25"/>
      <c r="F24" s="26"/>
      <c r="G24" s="27"/>
    </row>
    <row r="25" spans="1:7" ht="13.5" thickBot="1" x14ac:dyDescent="0.25">
      <c r="A25" s="19"/>
      <c r="B25" s="20"/>
      <c r="C25" s="21"/>
      <c r="D25" s="24"/>
      <c r="E25" s="25"/>
      <c r="F25" s="26"/>
      <c r="G25" s="27"/>
    </row>
    <row r="26" spans="1:7" ht="13.5" thickBot="1" x14ac:dyDescent="0.25">
      <c r="A26" s="19"/>
      <c r="B26" s="20"/>
      <c r="C26" s="21"/>
      <c r="D26" s="24"/>
      <c r="E26" s="25"/>
      <c r="F26" s="26"/>
      <c r="G26" s="27"/>
    </row>
    <row r="27" spans="1:7" ht="13.5" thickBot="1" x14ac:dyDescent="0.25">
      <c r="A27" s="1"/>
      <c r="B27" s="20"/>
      <c r="C27" s="21"/>
      <c r="D27" s="24"/>
      <c r="E27" s="25"/>
      <c r="F27" s="26"/>
      <c r="G27" s="27"/>
    </row>
    <row r="28" spans="1:7" ht="13.5" thickBot="1" x14ac:dyDescent="0.25">
      <c r="B28" s="20"/>
      <c r="C28" s="21"/>
      <c r="D28" s="24"/>
      <c r="E28" s="25"/>
      <c r="F28" s="26"/>
      <c r="G28" s="27"/>
    </row>
    <row r="29" spans="1:7" ht="13.5" thickBot="1" x14ac:dyDescent="0.25">
      <c r="B29" s="20"/>
      <c r="C29" s="21"/>
      <c r="D29" s="24"/>
      <c r="E29" s="25"/>
      <c r="F29" s="26"/>
      <c r="G29" s="27"/>
    </row>
    <row r="30" spans="1:7" ht="13.5" thickBot="1" x14ac:dyDescent="0.25">
      <c r="B30" s="20"/>
      <c r="C30" s="21"/>
      <c r="D30" s="24"/>
      <c r="E30" s="25"/>
      <c r="F30" s="26"/>
      <c r="G30" s="27"/>
    </row>
    <row r="31" spans="1:7" ht="13.5" thickBot="1" x14ac:dyDescent="0.25">
      <c r="B31" s="20"/>
      <c r="C31" s="21"/>
      <c r="D31" s="24"/>
      <c r="E31" s="25"/>
      <c r="F31" s="26"/>
      <c r="G31" s="27"/>
    </row>
    <row r="32" spans="1:7" ht="13.5" thickBot="1" x14ac:dyDescent="0.25">
      <c r="B32" s="20"/>
      <c r="C32" s="21"/>
      <c r="D32" s="24"/>
      <c r="E32" s="25"/>
      <c r="F32" s="26"/>
      <c r="G32" s="27"/>
    </row>
    <row r="33" spans="2:7" ht="13.5" thickBot="1" x14ac:dyDescent="0.25">
      <c r="B33" s="20"/>
      <c r="C33" s="21"/>
      <c r="D33" s="24"/>
      <c r="E33" s="25"/>
      <c r="F33" s="26"/>
      <c r="G33" s="27"/>
    </row>
    <row r="34" spans="2:7" ht="13.5" thickBot="1" x14ac:dyDescent="0.25">
      <c r="B34" s="20"/>
      <c r="C34" s="21"/>
      <c r="D34" s="24"/>
      <c r="E34" s="25"/>
      <c r="F34" s="26"/>
      <c r="G34" s="27"/>
    </row>
    <row r="35" spans="2:7" ht="13.5" thickBot="1" x14ac:dyDescent="0.25">
      <c r="B35" s="20"/>
      <c r="C35" s="21"/>
      <c r="D35" s="24"/>
      <c r="E35" s="25"/>
      <c r="F35" s="26"/>
      <c r="G35" s="27"/>
    </row>
    <row r="36" spans="2:7" ht="13.5" thickBot="1" x14ac:dyDescent="0.25">
      <c r="B36" s="20"/>
      <c r="C36" s="21"/>
      <c r="D36" s="24"/>
      <c r="E36" s="25"/>
      <c r="F36" s="26"/>
      <c r="G36" s="27"/>
    </row>
    <row r="37" spans="2:7" x14ac:dyDescent="0.2">
      <c r="B37" s="1"/>
      <c r="C37" s="1"/>
      <c r="D37" s="6"/>
      <c r="E37" s="7"/>
      <c r="F37" s="12"/>
      <c r="G37" s="6"/>
    </row>
  </sheetData>
  <mergeCells count="40">
    <mergeCell ref="F1:F2"/>
    <mergeCell ref="A4:A6"/>
    <mergeCell ref="B4:B6"/>
    <mergeCell ref="C4:C6"/>
    <mergeCell ref="D4:E4"/>
    <mergeCell ref="F4:F6"/>
    <mergeCell ref="G4:G6"/>
    <mergeCell ref="D5:E5"/>
    <mergeCell ref="D7:D8"/>
    <mergeCell ref="G7:G8"/>
    <mergeCell ref="F7:F8"/>
    <mergeCell ref="E7:E8"/>
    <mergeCell ref="G15:G16"/>
    <mergeCell ref="F15:F16"/>
    <mergeCell ref="E15:E16"/>
    <mergeCell ref="D15:D16"/>
    <mergeCell ref="G9:G10"/>
    <mergeCell ref="F9:F10"/>
    <mergeCell ref="E9:E10"/>
    <mergeCell ref="D9:D10"/>
    <mergeCell ref="G13:G14"/>
    <mergeCell ref="F13:F14"/>
    <mergeCell ref="E13:E14"/>
    <mergeCell ref="D13:D14"/>
    <mergeCell ref="G11:G12"/>
    <mergeCell ref="F11:F12"/>
    <mergeCell ref="E11:E12"/>
    <mergeCell ref="D11:D12"/>
    <mergeCell ref="G21:G22"/>
    <mergeCell ref="F21:F22"/>
    <mergeCell ref="E21:E22"/>
    <mergeCell ref="D21:D22"/>
    <mergeCell ref="E17:E18"/>
    <mergeCell ref="D17:D18"/>
    <mergeCell ref="G19:G20"/>
    <mergeCell ref="F19:F20"/>
    <mergeCell ref="E19:E20"/>
    <mergeCell ref="D19:D20"/>
    <mergeCell ref="G17:G18"/>
    <mergeCell ref="F17:F1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C2" sqref="C2"/>
    </sheetView>
  </sheetViews>
  <sheetFormatPr defaultRowHeight="12.75" x14ac:dyDescent="0.2"/>
  <cols>
    <col min="2" max="2" width="16.5703125" bestFit="1" customWidth="1"/>
    <col min="3" max="3" width="17" bestFit="1" customWidth="1"/>
  </cols>
  <sheetData>
    <row r="1" spans="1:7" ht="13.5" thickTop="1" x14ac:dyDescent="0.2">
      <c r="A1" s="1"/>
      <c r="B1" s="1"/>
      <c r="C1" s="2" t="s">
        <v>0</v>
      </c>
      <c r="D1" s="4" t="s">
        <v>3</v>
      </c>
      <c r="E1" s="5">
        <v>1736</v>
      </c>
      <c r="F1" s="60"/>
      <c r="G1" s="6" t="s">
        <v>4</v>
      </c>
    </row>
    <row r="2" spans="1:7" ht="13.5" thickBot="1" x14ac:dyDescent="0.25">
      <c r="A2" s="1"/>
      <c r="B2" s="1"/>
      <c r="C2" s="9" t="s">
        <v>365</v>
      </c>
      <c r="D2" s="4" t="s">
        <v>6</v>
      </c>
      <c r="E2" s="5">
        <v>435</v>
      </c>
      <c r="F2" s="61"/>
      <c r="G2" s="6">
        <v>21</v>
      </c>
    </row>
    <row r="3" spans="1:7" ht="14.25" thickTop="1" thickBot="1" x14ac:dyDescent="0.25">
      <c r="A3" s="6"/>
      <c r="B3" s="1"/>
      <c r="C3" s="1"/>
      <c r="D3" s="6"/>
      <c r="E3" s="7"/>
      <c r="F3" s="12"/>
      <c r="G3" s="6"/>
    </row>
    <row r="4" spans="1:7" ht="13.5" thickBot="1" x14ac:dyDescent="0.25">
      <c r="A4" s="62" t="s">
        <v>7</v>
      </c>
      <c r="B4" s="59" t="s">
        <v>8</v>
      </c>
      <c r="C4" s="67" t="s">
        <v>9</v>
      </c>
      <c r="D4" s="70"/>
      <c r="E4" s="71"/>
      <c r="F4" s="72" t="s">
        <v>11</v>
      </c>
      <c r="G4" s="55" t="s">
        <v>12</v>
      </c>
    </row>
    <row r="5" spans="1:7" x14ac:dyDescent="0.2">
      <c r="A5" s="63"/>
      <c r="B5" s="65"/>
      <c r="C5" s="68"/>
      <c r="D5" s="58" t="s">
        <v>17</v>
      </c>
      <c r="E5" s="59"/>
      <c r="F5" s="73"/>
      <c r="G5" s="56"/>
    </row>
    <row r="6" spans="1:7" ht="13.5" thickBot="1" x14ac:dyDescent="0.25">
      <c r="A6" s="64"/>
      <c r="B6" s="66"/>
      <c r="C6" s="69"/>
      <c r="D6" s="16" t="s">
        <v>19</v>
      </c>
      <c r="E6" s="17" t="s">
        <v>20</v>
      </c>
      <c r="F6" s="74"/>
      <c r="G6" s="57"/>
    </row>
    <row r="7" spans="1:7" ht="13.5" thickBot="1" x14ac:dyDescent="0.25">
      <c r="A7" s="19" t="s">
        <v>334</v>
      </c>
      <c r="B7" s="20" t="s">
        <v>293</v>
      </c>
      <c r="C7" s="21" t="s">
        <v>294</v>
      </c>
      <c r="D7" s="24">
        <v>40</v>
      </c>
      <c r="E7" s="25">
        <v>68.8</v>
      </c>
      <c r="F7" s="26">
        <v>108.8</v>
      </c>
      <c r="G7" s="27"/>
    </row>
    <row r="8" spans="1:7" ht="13.5" thickBot="1" x14ac:dyDescent="0.25">
      <c r="A8" s="19" t="s">
        <v>220</v>
      </c>
      <c r="B8" s="20" t="s">
        <v>166</v>
      </c>
      <c r="C8" s="21" t="s">
        <v>167</v>
      </c>
      <c r="D8" s="24">
        <v>0</v>
      </c>
      <c r="E8" s="25">
        <v>16.399999999999999</v>
      </c>
      <c r="F8" s="26">
        <v>16.399999999999999</v>
      </c>
      <c r="G8" s="27"/>
    </row>
    <row r="9" spans="1:7" ht="13.5" thickBot="1" x14ac:dyDescent="0.25">
      <c r="A9" s="19">
        <v>120</v>
      </c>
      <c r="B9" s="20" t="s">
        <v>274</v>
      </c>
      <c r="C9" s="21" t="s">
        <v>165</v>
      </c>
      <c r="D9" s="24">
        <v>0</v>
      </c>
      <c r="E9" s="30">
        <v>4.8</v>
      </c>
      <c r="F9" s="26">
        <v>4.8</v>
      </c>
      <c r="G9" s="27">
        <v>2</v>
      </c>
    </row>
    <row r="10" spans="1:7" ht="13.5" thickBot="1" x14ac:dyDescent="0.25">
      <c r="A10" s="19" t="s">
        <v>335</v>
      </c>
      <c r="B10" s="20" t="s">
        <v>257</v>
      </c>
      <c r="C10" s="21" t="s">
        <v>258</v>
      </c>
      <c r="D10" s="24">
        <v>20</v>
      </c>
      <c r="E10" s="25">
        <v>14.8</v>
      </c>
      <c r="F10" s="26">
        <v>34.799999999999997</v>
      </c>
      <c r="G10" s="27"/>
    </row>
    <row r="11" spans="1:7" ht="13.5" thickBot="1" x14ac:dyDescent="0.25">
      <c r="A11" s="19" t="s">
        <v>336</v>
      </c>
      <c r="B11" s="20" t="s">
        <v>295</v>
      </c>
      <c r="C11" s="21" t="s">
        <v>296</v>
      </c>
      <c r="D11" s="24">
        <v>20</v>
      </c>
      <c r="E11" s="25">
        <v>40.799999999999997</v>
      </c>
      <c r="F11" s="26">
        <v>60.8</v>
      </c>
      <c r="G11" s="27"/>
    </row>
    <row r="12" spans="1:7" ht="13.5" thickBot="1" x14ac:dyDescent="0.25">
      <c r="A12" s="19" t="s">
        <v>337</v>
      </c>
      <c r="B12" s="20" t="s">
        <v>297</v>
      </c>
      <c r="C12" s="21" t="s">
        <v>298</v>
      </c>
      <c r="D12" s="24" t="s">
        <v>58</v>
      </c>
      <c r="E12" s="25"/>
      <c r="F12" s="26"/>
      <c r="G12" s="27" t="s">
        <v>58</v>
      </c>
    </row>
    <row r="13" spans="1:7" ht="13.5" thickBot="1" x14ac:dyDescent="0.25">
      <c r="A13" s="19" t="s">
        <v>338</v>
      </c>
      <c r="B13" s="20" t="s">
        <v>299</v>
      </c>
      <c r="C13" s="21" t="s">
        <v>300</v>
      </c>
      <c r="D13" s="24">
        <v>20</v>
      </c>
      <c r="E13" s="25">
        <v>6.8</v>
      </c>
      <c r="F13" s="26">
        <v>26.8</v>
      </c>
      <c r="G13" s="27">
        <v>4</v>
      </c>
    </row>
    <row r="14" spans="1:7" ht="13.5" thickBot="1" x14ac:dyDescent="0.25">
      <c r="A14" s="19">
        <v>16</v>
      </c>
      <c r="B14" s="20" t="s">
        <v>259</v>
      </c>
      <c r="C14" s="21" t="s">
        <v>260</v>
      </c>
      <c r="D14" s="24">
        <v>0</v>
      </c>
      <c r="E14" s="30">
        <v>5.2</v>
      </c>
      <c r="F14" s="26">
        <v>5.2</v>
      </c>
      <c r="G14" s="27">
        <v>3</v>
      </c>
    </row>
    <row r="15" spans="1:7" ht="13.5" thickBot="1" x14ac:dyDescent="0.25">
      <c r="A15" s="19" t="s">
        <v>339</v>
      </c>
      <c r="B15" s="20" t="s">
        <v>176</v>
      </c>
      <c r="C15" s="21" t="s">
        <v>301</v>
      </c>
      <c r="D15" s="24">
        <v>0</v>
      </c>
      <c r="E15" s="30">
        <v>4.4000000000000004</v>
      </c>
      <c r="F15" s="26">
        <v>4.4000000000000004</v>
      </c>
      <c r="G15" s="27">
        <v>1</v>
      </c>
    </row>
    <row r="16" spans="1:7" ht="13.5" thickBot="1" x14ac:dyDescent="0.25">
      <c r="A16" s="19" t="s">
        <v>340</v>
      </c>
      <c r="B16" s="20" t="s">
        <v>302</v>
      </c>
      <c r="C16" s="21" t="s">
        <v>303</v>
      </c>
      <c r="D16" s="24">
        <v>0</v>
      </c>
      <c r="E16" s="25">
        <v>8</v>
      </c>
      <c r="F16" s="26">
        <v>8</v>
      </c>
      <c r="G16" s="27">
        <v>5</v>
      </c>
    </row>
    <row r="17" spans="1:7" ht="13.5" thickBot="1" x14ac:dyDescent="0.25">
      <c r="A17" s="19" t="s">
        <v>341</v>
      </c>
      <c r="B17" s="20" t="s">
        <v>304</v>
      </c>
      <c r="C17" s="21" t="s">
        <v>305</v>
      </c>
      <c r="D17" s="24">
        <v>0</v>
      </c>
      <c r="E17" s="25">
        <v>8.8000000000000007</v>
      </c>
      <c r="F17" s="26">
        <v>8.8000000000000007</v>
      </c>
      <c r="G17" s="27" t="s">
        <v>249</v>
      </c>
    </row>
    <row r="18" spans="1:7" ht="13.5" thickBot="1" x14ac:dyDescent="0.25">
      <c r="A18" s="19" t="s">
        <v>342</v>
      </c>
      <c r="B18" s="20" t="s">
        <v>306</v>
      </c>
      <c r="C18" s="21" t="s">
        <v>307</v>
      </c>
      <c r="D18" s="24" t="s">
        <v>58</v>
      </c>
      <c r="E18" s="25"/>
      <c r="F18" s="26"/>
      <c r="G18" s="27" t="s">
        <v>58</v>
      </c>
    </row>
    <row r="19" spans="1:7" ht="13.5" thickBot="1" x14ac:dyDescent="0.25">
      <c r="A19" s="19" t="s">
        <v>343</v>
      </c>
      <c r="B19" s="20" t="s">
        <v>308</v>
      </c>
      <c r="C19" s="21" t="s">
        <v>309</v>
      </c>
      <c r="D19" s="24">
        <v>20</v>
      </c>
      <c r="E19" s="25">
        <v>23.2</v>
      </c>
      <c r="F19" s="26">
        <v>43.2</v>
      </c>
      <c r="G19" s="27"/>
    </row>
    <row r="20" spans="1:7" ht="13.5" thickBot="1" x14ac:dyDescent="0.25">
      <c r="A20" s="19" t="s">
        <v>288</v>
      </c>
      <c r="B20" s="20" t="s">
        <v>272</v>
      </c>
      <c r="C20" s="21" t="s">
        <v>273</v>
      </c>
      <c r="D20" s="24">
        <v>0</v>
      </c>
      <c r="E20" s="30">
        <v>11.2</v>
      </c>
      <c r="F20" s="26">
        <v>11.2</v>
      </c>
      <c r="G20" s="27"/>
    </row>
    <row r="21" spans="1:7" ht="13.5" thickBot="1" x14ac:dyDescent="0.25">
      <c r="A21" s="19" t="s">
        <v>344</v>
      </c>
      <c r="B21" s="20" t="s">
        <v>310</v>
      </c>
      <c r="C21" s="21" t="s">
        <v>124</v>
      </c>
      <c r="D21" s="24" t="s">
        <v>161</v>
      </c>
      <c r="E21" s="25">
        <v>93.6</v>
      </c>
      <c r="F21" s="26"/>
      <c r="G21" s="27" t="s">
        <v>161</v>
      </c>
    </row>
    <row r="22" spans="1:7" ht="13.5" thickBot="1" x14ac:dyDescent="0.25">
      <c r="A22" s="19" t="s">
        <v>345</v>
      </c>
      <c r="B22" s="20" t="s">
        <v>311</v>
      </c>
      <c r="C22" s="21" t="s">
        <v>312</v>
      </c>
      <c r="D22" s="24" t="s">
        <v>58</v>
      </c>
      <c r="E22" s="25"/>
      <c r="F22" s="26"/>
      <c r="G22" s="27" t="s">
        <v>58</v>
      </c>
    </row>
    <row r="23" spans="1:7" ht="13.5" thickBot="1" x14ac:dyDescent="0.25">
      <c r="A23" s="19" t="s">
        <v>238</v>
      </c>
      <c r="B23" s="20" t="s">
        <v>202</v>
      </c>
      <c r="C23" s="21" t="s">
        <v>203</v>
      </c>
      <c r="D23" s="24" t="s">
        <v>59</v>
      </c>
      <c r="E23" s="25">
        <v>32</v>
      </c>
      <c r="F23" s="26"/>
      <c r="G23" s="27" t="s">
        <v>59</v>
      </c>
    </row>
    <row r="24" spans="1:7" ht="13.5" thickBot="1" x14ac:dyDescent="0.25">
      <c r="A24" s="19" t="s">
        <v>346</v>
      </c>
      <c r="B24" s="20" t="s">
        <v>313</v>
      </c>
      <c r="C24" s="21" t="s">
        <v>314</v>
      </c>
      <c r="D24" s="24">
        <v>0</v>
      </c>
      <c r="E24" s="25">
        <v>10</v>
      </c>
      <c r="F24" s="26">
        <v>10</v>
      </c>
      <c r="G24" s="27">
        <v>10</v>
      </c>
    </row>
    <row r="25" spans="1:7" ht="13.5" thickBot="1" x14ac:dyDescent="0.25">
      <c r="A25" s="19" t="s">
        <v>347</v>
      </c>
      <c r="B25" s="20" t="s">
        <v>315</v>
      </c>
      <c r="C25" s="21" t="s">
        <v>316</v>
      </c>
      <c r="D25" s="24" t="s">
        <v>58</v>
      </c>
      <c r="E25" s="25"/>
      <c r="F25" s="26"/>
      <c r="G25" s="27" t="s">
        <v>58</v>
      </c>
    </row>
    <row r="26" spans="1:7" ht="13.5" thickBot="1" x14ac:dyDescent="0.25">
      <c r="A26" s="19" t="s">
        <v>348</v>
      </c>
      <c r="B26" s="20" t="s">
        <v>174</v>
      </c>
      <c r="C26" s="21" t="s">
        <v>317</v>
      </c>
      <c r="D26" s="24">
        <v>0</v>
      </c>
      <c r="E26" s="25">
        <v>17.2</v>
      </c>
      <c r="F26" s="26">
        <v>17.2</v>
      </c>
      <c r="G26" s="27"/>
    </row>
    <row r="27" spans="1:7" ht="13.5" thickBot="1" x14ac:dyDescent="0.25">
      <c r="A27" s="19" t="s">
        <v>349</v>
      </c>
      <c r="B27" s="20" t="s">
        <v>318</v>
      </c>
      <c r="C27" s="21" t="s">
        <v>319</v>
      </c>
      <c r="D27" s="24" t="s">
        <v>58</v>
      </c>
      <c r="E27" s="25"/>
      <c r="F27" s="26"/>
      <c r="G27" s="27" t="s">
        <v>58</v>
      </c>
    </row>
    <row r="28" spans="1:7" ht="13.5" thickBot="1" x14ac:dyDescent="0.25">
      <c r="A28" s="19" t="s">
        <v>350</v>
      </c>
      <c r="B28" s="20" t="s">
        <v>320</v>
      </c>
      <c r="C28" s="21" t="s">
        <v>321</v>
      </c>
      <c r="D28" s="24" t="s">
        <v>58</v>
      </c>
      <c r="E28" s="25"/>
      <c r="F28" s="26"/>
      <c r="G28" s="27" t="s">
        <v>58</v>
      </c>
    </row>
    <row r="29" spans="1:7" ht="13.5" thickBot="1" x14ac:dyDescent="0.25">
      <c r="A29" s="19" t="s">
        <v>351</v>
      </c>
      <c r="B29" s="20" t="s">
        <v>322</v>
      </c>
      <c r="C29" s="21" t="s">
        <v>323</v>
      </c>
      <c r="D29" s="24" t="s">
        <v>58</v>
      </c>
      <c r="E29" s="25"/>
      <c r="F29" s="26"/>
      <c r="G29" s="27" t="s">
        <v>58</v>
      </c>
    </row>
    <row r="30" spans="1:7" ht="13.5" thickBot="1" x14ac:dyDescent="0.25">
      <c r="A30" s="19" t="s">
        <v>352</v>
      </c>
      <c r="B30" s="20" t="s">
        <v>324</v>
      </c>
      <c r="C30" s="21" t="s">
        <v>325</v>
      </c>
      <c r="D30" s="24" t="s">
        <v>58</v>
      </c>
      <c r="E30" s="25"/>
      <c r="F30" s="26"/>
      <c r="G30" s="27" t="s">
        <v>58</v>
      </c>
    </row>
    <row r="31" spans="1:7" ht="13.5" thickBot="1" x14ac:dyDescent="0.25">
      <c r="A31" s="36" t="s">
        <v>353</v>
      </c>
      <c r="B31" s="20" t="s">
        <v>326</v>
      </c>
      <c r="C31" s="21" t="s">
        <v>327</v>
      </c>
      <c r="D31" s="24">
        <v>0</v>
      </c>
      <c r="E31" s="25">
        <v>8.8000000000000007</v>
      </c>
      <c r="F31" s="26">
        <v>8.8000000000000007</v>
      </c>
      <c r="G31" s="27" t="s">
        <v>249</v>
      </c>
    </row>
    <row r="32" spans="1:7" ht="13.5" thickBot="1" x14ac:dyDescent="0.25">
      <c r="A32" s="39" t="s">
        <v>354</v>
      </c>
      <c r="B32" s="20" t="s">
        <v>328</v>
      </c>
      <c r="C32" s="21" t="s">
        <v>329</v>
      </c>
      <c r="D32" s="24">
        <v>0</v>
      </c>
      <c r="E32" s="25">
        <v>10.8</v>
      </c>
      <c r="F32" s="26">
        <v>10.8</v>
      </c>
      <c r="G32" s="27"/>
    </row>
    <row r="33" spans="1:7" ht="13.5" thickBot="1" x14ac:dyDescent="0.25">
      <c r="A33" s="38" t="s">
        <v>355</v>
      </c>
      <c r="B33" s="20" t="s">
        <v>330</v>
      </c>
      <c r="C33" s="21" t="s">
        <v>331</v>
      </c>
      <c r="D33" s="24">
        <v>0</v>
      </c>
      <c r="E33" s="25">
        <v>8.4</v>
      </c>
      <c r="F33" s="26">
        <v>8.4</v>
      </c>
      <c r="G33" s="27">
        <v>6</v>
      </c>
    </row>
    <row r="34" spans="1:7" ht="13.5" thickBot="1" x14ac:dyDescent="0.25">
      <c r="A34" s="38" t="s">
        <v>289</v>
      </c>
      <c r="B34" s="20" t="s">
        <v>274</v>
      </c>
      <c r="C34" s="21" t="s">
        <v>275</v>
      </c>
      <c r="D34" s="24">
        <v>0</v>
      </c>
      <c r="E34" s="30">
        <v>24</v>
      </c>
      <c r="F34" s="26">
        <v>24</v>
      </c>
      <c r="G34" s="27"/>
    </row>
    <row r="35" spans="1:7" ht="13.5" thickBot="1" x14ac:dyDescent="0.25">
      <c r="A35" s="38" t="s">
        <v>283</v>
      </c>
      <c r="B35" s="20" t="s">
        <v>262</v>
      </c>
      <c r="C35" s="21" t="s">
        <v>263</v>
      </c>
      <c r="D35" s="24" t="s">
        <v>58</v>
      </c>
      <c r="E35" s="25"/>
      <c r="F35" s="26"/>
      <c r="G35" s="27" t="s">
        <v>58</v>
      </c>
    </row>
    <row r="36" spans="1:7" ht="13.5" thickBot="1" x14ac:dyDescent="0.25">
      <c r="A36" s="38">
        <v>110</v>
      </c>
      <c r="B36" s="20" t="s">
        <v>332</v>
      </c>
      <c r="C36" s="21" t="s">
        <v>333</v>
      </c>
      <c r="D36" s="24">
        <v>0</v>
      </c>
      <c r="E36" s="25">
        <v>9.6</v>
      </c>
      <c r="F36" s="26">
        <v>9.6</v>
      </c>
      <c r="G36" s="27">
        <v>9</v>
      </c>
    </row>
    <row r="37" spans="1:7" ht="13.5" thickBot="1" x14ac:dyDescent="0.25">
      <c r="B37" s="20"/>
      <c r="C37" s="21"/>
      <c r="D37" s="24"/>
      <c r="E37" s="25"/>
      <c r="F37" s="26"/>
      <c r="G37" s="27"/>
    </row>
    <row r="38" spans="1:7" ht="13.5" thickBot="1" x14ac:dyDescent="0.25">
      <c r="B38" s="20"/>
      <c r="C38" s="21"/>
      <c r="D38" s="24"/>
      <c r="E38" s="25"/>
      <c r="F38" s="26"/>
      <c r="G38" s="27"/>
    </row>
    <row r="39" spans="1:7" x14ac:dyDescent="0.2">
      <c r="B39" s="1"/>
      <c r="C39" s="1"/>
      <c r="D39" s="6"/>
      <c r="E39" s="7"/>
      <c r="F39" s="12"/>
      <c r="G39" s="6"/>
    </row>
  </sheetData>
  <mergeCells count="8">
    <mergeCell ref="G4:G6"/>
    <mergeCell ref="D5:E5"/>
    <mergeCell ref="F1:F2"/>
    <mergeCell ref="A4:A6"/>
    <mergeCell ref="B4:B6"/>
    <mergeCell ref="C4:C6"/>
    <mergeCell ref="D4:E4"/>
    <mergeCell ref="F4:F6"/>
  </mergeCells>
  <pageMargins left="0.7" right="0.7" top="0.75" bottom="0.75" header="0.3" footer="0.3"/>
  <pageSetup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3"/>
  <sheetViews>
    <sheetView zoomScaleNormal="100" workbookViewId="0">
      <pane xSplit="2" ySplit="6" topLeftCell="C7" activePane="bottomRight" state="frozenSplit"/>
      <selection activeCell="R22" sqref="R22"/>
      <selection pane="topRight" activeCell="R22" sqref="R22"/>
      <selection pane="bottomLeft" activeCell="R22" sqref="R22"/>
      <selection pane="bottomRight" activeCell="Q5" sqref="Q5"/>
    </sheetView>
  </sheetViews>
  <sheetFormatPr defaultRowHeight="12.75" x14ac:dyDescent="0.2"/>
  <cols>
    <col min="1" max="1" width="1.42578125" style="29" customWidth="1"/>
    <col min="2" max="2" width="4" style="1" bestFit="1" customWidth="1"/>
    <col min="3" max="3" width="22.140625" style="1" customWidth="1"/>
    <col min="4" max="4" width="18.7109375" style="1" customWidth="1"/>
    <col min="5" max="5" width="10" style="1" hidden="1" customWidth="1"/>
    <col min="6" max="6" width="11.7109375" style="1" hidden="1" customWidth="1"/>
    <col min="7" max="7" width="10.28515625" style="1" hidden="1" customWidth="1"/>
    <col min="8" max="8" width="6.85546875" style="1" hidden="1" customWidth="1"/>
    <col min="9" max="9" width="10.140625" style="6" customWidth="1"/>
    <col min="10" max="10" width="9" style="7" customWidth="1"/>
    <col min="11" max="11" width="4.42578125" style="12" bestFit="1" customWidth="1"/>
    <col min="12" max="12" width="7.42578125" style="6" customWidth="1"/>
    <col min="13" max="14" width="7.42578125" style="6" hidden="1" customWidth="1"/>
    <col min="15" max="16384" width="9.140625" style="8"/>
  </cols>
  <sheetData>
    <row r="1" spans="2:14" ht="13.5" customHeight="1" thickTop="1" x14ac:dyDescent="0.2">
      <c r="D1" s="2" t="s">
        <v>0</v>
      </c>
      <c r="E1" s="2" t="s">
        <v>1</v>
      </c>
      <c r="F1" s="3" t="s">
        <v>2</v>
      </c>
      <c r="I1" s="4" t="s">
        <v>3</v>
      </c>
      <c r="J1" s="5">
        <v>2016</v>
      </c>
      <c r="K1" s="60"/>
      <c r="L1" s="6" t="s">
        <v>4</v>
      </c>
      <c r="M1" s="7"/>
    </row>
    <row r="2" spans="2:14" ht="13.5" thickBot="1" x14ac:dyDescent="0.25">
      <c r="D2" s="9" t="s">
        <v>5</v>
      </c>
      <c r="E2" s="10">
        <v>0</v>
      </c>
      <c r="F2" s="11">
        <f>SJ_optimum*1440</f>
        <v>0</v>
      </c>
      <c r="I2" s="4" t="s">
        <v>6</v>
      </c>
      <c r="J2" s="5">
        <v>450</v>
      </c>
      <c r="K2" s="61"/>
      <c r="L2" s="6">
        <v>7</v>
      </c>
      <c r="M2" s="7"/>
    </row>
    <row r="3" spans="2:14" ht="4.5" customHeight="1" thickTop="1" thickBot="1" x14ac:dyDescent="0.25">
      <c r="B3" s="6"/>
    </row>
    <row r="4" spans="2:14" ht="14.25" customHeight="1" thickBot="1" x14ac:dyDescent="0.25">
      <c r="B4" s="62" t="s">
        <v>7</v>
      </c>
      <c r="C4" s="59" t="s">
        <v>8</v>
      </c>
      <c r="D4" s="67" t="s">
        <v>9</v>
      </c>
      <c r="E4" s="87" t="s">
        <v>10</v>
      </c>
      <c r="F4" s="70"/>
      <c r="G4" s="70"/>
      <c r="H4" s="70"/>
      <c r="I4" s="70"/>
      <c r="J4" s="71"/>
      <c r="K4" s="72" t="s">
        <v>11</v>
      </c>
      <c r="L4" s="55" t="s">
        <v>12</v>
      </c>
      <c r="M4" s="83" t="s">
        <v>13</v>
      </c>
      <c r="N4" s="71"/>
    </row>
    <row r="5" spans="2:14" ht="24" customHeight="1" thickBot="1" x14ac:dyDescent="0.25">
      <c r="B5" s="63"/>
      <c r="C5" s="65"/>
      <c r="D5" s="68"/>
      <c r="E5" s="84" t="s">
        <v>14</v>
      </c>
      <c r="F5" s="86" t="s">
        <v>15</v>
      </c>
      <c r="G5" s="86" t="s">
        <v>16</v>
      </c>
      <c r="H5" s="13" t="s">
        <v>17</v>
      </c>
      <c r="I5" s="58" t="s">
        <v>17</v>
      </c>
      <c r="J5" s="59"/>
      <c r="K5" s="73"/>
      <c r="L5" s="56"/>
      <c r="M5" s="14"/>
      <c r="N5" s="15"/>
    </row>
    <row r="6" spans="2:14" ht="15" customHeight="1" thickBot="1" x14ac:dyDescent="0.25">
      <c r="B6" s="64"/>
      <c r="C6" s="66"/>
      <c r="D6" s="69"/>
      <c r="E6" s="85"/>
      <c r="F6" s="85"/>
      <c r="G6" s="85"/>
      <c r="H6" s="16" t="s">
        <v>18</v>
      </c>
      <c r="I6" s="16" t="s">
        <v>19</v>
      </c>
      <c r="J6" s="17" t="s">
        <v>20</v>
      </c>
      <c r="K6" s="74"/>
      <c r="L6" s="57"/>
      <c r="M6" s="18" t="s">
        <v>21</v>
      </c>
      <c r="N6" s="18" t="s">
        <v>22</v>
      </c>
    </row>
    <row r="7" spans="2:14" ht="14.25" customHeight="1" thickBot="1" x14ac:dyDescent="0.25">
      <c r="B7" s="19" t="s">
        <v>47</v>
      </c>
      <c r="C7" s="20" t="s">
        <v>23</v>
      </c>
      <c r="D7" s="21" t="s">
        <v>24</v>
      </c>
      <c r="E7" s="22" t="str">
        <f t="shared" ref="E7:E43" si="0">IF(H7="E","",IF(H7="R","",IF(ISBLANK(M7),"",IF(ISBLANK(N7),"",60*(N7-M7)))))</f>
        <v/>
      </c>
      <c r="F7" s="23" t="str">
        <f>IF(E7="","",E7*86400/60)</f>
        <v/>
      </c>
      <c r="G7" s="23" t="str">
        <f>IF(E7="","",MAX(0, F7-SJ_opt_secs))</f>
        <v/>
      </c>
      <c r="H7" s="24"/>
      <c r="I7" s="24"/>
      <c r="J7" s="25"/>
      <c r="K7" s="26"/>
      <c r="L7" s="27" t="s">
        <v>58</v>
      </c>
      <c r="M7" s="28"/>
      <c r="N7" s="28"/>
    </row>
    <row r="8" spans="2:14" ht="14.25" customHeight="1" thickBot="1" x14ac:dyDescent="0.25">
      <c r="B8" s="19" t="s">
        <v>48</v>
      </c>
      <c r="C8" s="20" t="s">
        <v>25</v>
      </c>
      <c r="D8" s="21" t="s">
        <v>26</v>
      </c>
      <c r="E8" s="22" t="str">
        <f t="shared" si="0"/>
        <v/>
      </c>
      <c r="F8" s="23" t="str">
        <f t="shared" ref="F8:F43" si="1">IF(E8="","",E8*86400/60)</f>
        <v/>
      </c>
      <c r="G8" s="23" t="str">
        <f t="shared" ref="G8:G43" si="2">IF(E8="","",MAX(0, F8-SJ_opt_secs))</f>
        <v/>
      </c>
      <c r="H8" s="24"/>
      <c r="I8" s="24">
        <v>20</v>
      </c>
      <c r="J8" s="30">
        <v>3.6</v>
      </c>
      <c r="K8" s="26">
        <v>23.6</v>
      </c>
      <c r="L8" s="27">
        <v>3</v>
      </c>
      <c r="M8" s="28"/>
      <c r="N8" s="28"/>
    </row>
    <row r="9" spans="2:14" ht="14.25" customHeight="1" thickBot="1" x14ac:dyDescent="0.25">
      <c r="B9" s="19" t="s">
        <v>49</v>
      </c>
      <c r="C9" s="20" t="s">
        <v>27</v>
      </c>
      <c r="D9" s="21" t="s">
        <v>28</v>
      </c>
      <c r="E9" s="22" t="str">
        <f t="shared" si="0"/>
        <v/>
      </c>
      <c r="F9" s="23" t="str">
        <f t="shared" si="1"/>
        <v/>
      </c>
      <c r="G9" s="23" t="str">
        <f t="shared" si="2"/>
        <v/>
      </c>
      <c r="H9" s="24"/>
      <c r="I9" s="24"/>
      <c r="J9" s="25"/>
      <c r="K9" s="26"/>
      <c r="L9" s="27" t="s">
        <v>58</v>
      </c>
      <c r="M9" s="28"/>
      <c r="N9" s="28"/>
    </row>
    <row r="10" spans="2:14" ht="14.25" customHeight="1" thickBot="1" x14ac:dyDescent="0.25">
      <c r="B10" s="19" t="s">
        <v>50</v>
      </c>
      <c r="C10" s="20" t="s">
        <v>29</v>
      </c>
      <c r="D10" s="21" t="s">
        <v>30</v>
      </c>
      <c r="E10" s="22" t="str">
        <f t="shared" si="0"/>
        <v/>
      </c>
      <c r="F10" s="23" t="str">
        <f t="shared" si="1"/>
        <v/>
      </c>
      <c r="G10" s="23" t="str">
        <f t="shared" si="2"/>
        <v/>
      </c>
      <c r="H10" s="24"/>
      <c r="I10" s="24"/>
      <c r="J10" s="25"/>
      <c r="K10" s="26"/>
      <c r="L10" s="27" t="s">
        <v>58</v>
      </c>
      <c r="M10" s="28"/>
      <c r="N10" s="28"/>
    </row>
    <row r="11" spans="2:14" ht="14.25" customHeight="1" thickBot="1" x14ac:dyDescent="0.25">
      <c r="B11" s="19" t="s">
        <v>51</v>
      </c>
      <c r="C11" s="20" t="s">
        <v>31</v>
      </c>
      <c r="D11" s="21" t="s">
        <v>32</v>
      </c>
      <c r="E11" s="22" t="str">
        <f t="shared" si="0"/>
        <v/>
      </c>
      <c r="F11" s="23" t="str">
        <f t="shared" si="1"/>
        <v/>
      </c>
      <c r="G11" s="23" t="str">
        <f t="shared" si="2"/>
        <v/>
      </c>
      <c r="H11" s="24"/>
      <c r="I11" s="24">
        <v>0</v>
      </c>
      <c r="J11" s="25">
        <v>14</v>
      </c>
      <c r="K11" s="26">
        <v>14</v>
      </c>
      <c r="L11" s="27">
        <v>1</v>
      </c>
      <c r="M11" s="28"/>
      <c r="N11" s="28"/>
    </row>
    <row r="12" spans="2:14" ht="14.25" customHeight="1" thickBot="1" x14ac:dyDescent="0.25">
      <c r="B12" s="19" t="s">
        <v>52</v>
      </c>
      <c r="C12" s="20" t="s">
        <v>33</v>
      </c>
      <c r="D12" s="21" t="s">
        <v>34</v>
      </c>
      <c r="E12" s="22" t="str">
        <f t="shared" si="0"/>
        <v/>
      </c>
      <c r="F12" s="23" t="str">
        <f t="shared" si="1"/>
        <v/>
      </c>
      <c r="G12" s="23" t="str">
        <f t="shared" si="2"/>
        <v/>
      </c>
      <c r="H12" s="24"/>
      <c r="I12" s="24">
        <v>0</v>
      </c>
      <c r="J12" s="25">
        <v>22</v>
      </c>
      <c r="K12" s="26">
        <v>22</v>
      </c>
      <c r="L12" s="27">
        <v>2</v>
      </c>
      <c r="M12" s="28"/>
      <c r="N12" s="28"/>
    </row>
    <row r="13" spans="2:14" ht="14.25" customHeight="1" thickBot="1" x14ac:dyDescent="0.25">
      <c r="B13" s="19" t="s">
        <v>53</v>
      </c>
      <c r="C13" s="20" t="s">
        <v>35</v>
      </c>
      <c r="D13" s="21" t="s">
        <v>36</v>
      </c>
      <c r="E13" s="22" t="str">
        <f t="shared" si="0"/>
        <v/>
      </c>
      <c r="F13" s="23" t="str">
        <f t="shared" si="1"/>
        <v/>
      </c>
      <c r="G13" s="23" t="str">
        <f t="shared" si="2"/>
        <v/>
      </c>
      <c r="H13" s="24"/>
      <c r="I13" s="24" t="s">
        <v>59</v>
      </c>
      <c r="J13" s="25">
        <v>14.4</v>
      </c>
      <c r="K13" s="26"/>
      <c r="L13" s="27" t="s">
        <v>59</v>
      </c>
      <c r="M13" s="28"/>
      <c r="N13" s="28"/>
    </row>
    <row r="14" spans="2:14" ht="14.25" customHeight="1" thickBot="1" x14ac:dyDescent="0.25">
      <c r="B14" s="19" t="s">
        <v>54</v>
      </c>
      <c r="C14" s="20" t="s">
        <v>37</v>
      </c>
      <c r="D14" s="21" t="s">
        <v>38</v>
      </c>
      <c r="E14" s="22" t="str">
        <f t="shared" si="0"/>
        <v/>
      </c>
      <c r="F14" s="23" t="str">
        <f t="shared" si="1"/>
        <v/>
      </c>
      <c r="G14" s="23" t="str">
        <f t="shared" si="2"/>
        <v/>
      </c>
      <c r="H14" s="24"/>
      <c r="I14" s="24"/>
      <c r="J14" s="25"/>
      <c r="K14" s="26"/>
      <c r="L14" s="27" t="s">
        <v>58</v>
      </c>
      <c r="M14" s="28"/>
      <c r="N14" s="28"/>
    </row>
    <row r="15" spans="2:14" ht="14.25" customHeight="1" thickBot="1" x14ac:dyDescent="0.25">
      <c r="B15" s="19" t="s">
        <v>55</v>
      </c>
      <c r="C15" s="20" t="s">
        <v>39</v>
      </c>
      <c r="D15" s="21" t="s">
        <v>40</v>
      </c>
      <c r="E15" s="22" t="str">
        <f t="shared" si="0"/>
        <v/>
      </c>
      <c r="F15" s="23" t="str">
        <f t="shared" si="1"/>
        <v/>
      </c>
      <c r="G15" s="23" t="str">
        <f t="shared" si="2"/>
        <v/>
      </c>
      <c r="H15" s="24"/>
      <c r="I15" s="24">
        <v>20</v>
      </c>
      <c r="J15" s="25">
        <v>23.2</v>
      </c>
      <c r="K15" s="26">
        <v>43.2</v>
      </c>
      <c r="L15" s="27">
        <v>4</v>
      </c>
      <c r="M15" s="28"/>
      <c r="N15" s="28"/>
    </row>
    <row r="16" spans="2:14" ht="14.25" customHeight="1" thickBot="1" x14ac:dyDescent="0.25">
      <c r="B16" s="19" t="s">
        <v>56</v>
      </c>
      <c r="C16" s="20" t="s">
        <v>41</v>
      </c>
      <c r="D16" s="21" t="s">
        <v>42</v>
      </c>
      <c r="E16" s="22" t="str">
        <f t="shared" si="0"/>
        <v/>
      </c>
      <c r="F16" s="23" t="str">
        <f t="shared" si="1"/>
        <v/>
      </c>
      <c r="G16" s="23" t="str">
        <f t="shared" si="2"/>
        <v/>
      </c>
      <c r="H16" s="24"/>
      <c r="I16" s="24" t="s">
        <v>60</v>
      </c>
      <c r="J16" s="25"/>
      <c r="K16" s="26"/>
      <c r="L16" s="27" t="s">
        <v>61</v>
      </c>
      <c r="M16" s="28"/>
      <c r="N16" s="28"/>
    </row>
    <row r="17" spans="2:14" ht="14.25" customHeight="1" thickBot="1" x14ac:dyDescent="0.25">
      <c r="B17" s="19" t="s">
        <v>57</v>
      </c>
      <c r="C17" s="20" t="s">
        <v>43</v>
      </c>
      <c r="D17" s="21" t="s">
        <v>44</v>
      </c>
      <c r="E17" s="22" t="str">
        <f t="shared" si="0"/>
        <v/>
      </c>
      <c r="F17" s="23" t="str">
        <f t="shared" si="1"/>
        <v/>
      </c>
      <c r="G17" s="23" t="str">
        <f t="shared" si="2"/>
        <v/>
      </c>
      <c r="H17" s="24"/>
      <c r="I17" s="24" t="s">
        <v>59</v>
      </c>
      <c r="J17" s="25">
        <v>29.2</v>
      </c>
      <c r="K17" s="26"/>
      <c r="L17" s="27" t="s">
        <v>59</v>
      </c>
      <c r="M17" s="28"/>
      <c r="N17" s="28"/>
    </row>
    <row r="18" spans="2:14" ht="14.25" customHeight="1" thickBot="1" x14ac:dyDescent="0.25">
      <c r="B18" s="19">
        <v>113</v>
      </c>
      <c r="C18" s="20" t="s">
        <v>45</v>
      </c>
      <c r="D18" s="21" t="s">
        <v>46</v>
      </c>
      <c r="E18" s="22" t="str">
        <f t="shared" si="0"/>
        <v/>
      </c>
      <c r="F18" s="23" t="str">
        <f t="shared" si="1"/>
        <v/>
      </c>
      <c r="G18" s="23" t="str">
        <f t="shared" si="2"/>
        <v/>
      </c>
      <c r="H18" s="24"/>
      <c r="I18" s="24"/>
      <c r="J18" s="25"/>
      <c r="K18" s="26"/>
      <c r="L18" s="27" t="s">
        <v>58</v>
      </c>
      <c r="M18" s="28"/>
      <c r="N18" s="28"/>
    </row>
    <row r="19" spans="2:14" ht="14.25" customHeight="1" thickBot="1" x14ac:dyDescent="0.25">
      <c r="B19" s="19"/>
      <c r="C19" s="20"/>
      <c r="D19" s="21"/>
      <c r="E19" s="22" t="str">
        <f t="shared" si="0"/>
        <v/>
      </c>
      <c r="F19" s="23" t="str">
        <f t="shared" si="1"/>
        <v/>
      </c>
      <c r="G19" s="23" t="str">
        <f t="shared" si="2"/>
        <v/>
      </c>
      <c r="H19" s="24"/>
      <c r="I19" s="24"/>
      <c r="J19" s="25"/>
      <c r="K19" s="26"/>
      <c r="L19" s="27"/>
      <c r="M19" s="28"/>
      <c r="N19" s="28"/>
    </row>
    <row r="20" spans="2:14" ht="14.25" customHeight="1" thickBot="1" x14ac:dyDescent="0.25">
      <c r="B20" s="19"/>
      <c r="C20" s="20"/>
      <c r="D20" s="21"/>
      <c r="E20" s="22" t="str">
        <f t="shared" si="0"/>
        <v/>
      </c>
      <c r="F20" s="23" t="str">
        <f t="shared" si="1"/>
        <v/>
      </c>
      <c r="G20" s="23" t="str">
        <f t="shared" si="2"/>
        <v/>
      </c>
      <c r="H20" s="24"/>
      <c r="I20" s="24"/>
      <c r="J20" s="25"/>
      <c r="K20" s="26"/>
      <c r="L20" s="27"/>
      <c r="M20" s="28"/>
      <c r="N20" s="28"/>
    </row>
    <row r="21" spans="2:14" ht="14.25" customHeight="1" thickBot="1" x14ac:dyDescent="0.25">
      <c r="B21" s="19"/>
      <c r="C21" s="20"/>
      <c r="D21" s="21"/>
      <c r="E21" s="22" t="str">
        <f t="shared" si="0"/>
        <v/>
      </c>
      <c r="F21" s="23" t="str">
        <f t="shared" si="1"/>
        <v/>
      </c>
      <c r="G21" s="23" t="str">
        <f t="shared" si="2"/>
        <v/>
      </c>
      <c r="H21" s="24"/>
      <c r="I21" s="24"/>
      <c r="J21" s="25"/>
      <c r="K21" s="26"/>
      <c r="L21" s="27"/>
      <c r="M21" s="28"/>
      <c r="N21" s="28"/>
    </row>
    <row r="22" spans="2:14" ht="14.25" customHeight="1" thickBot="1" x14ac:dyDescent="0.25">
      <c r="B22" s="19"/>
      <c r="C22" s="20"/>
      <c r="D22" s="21"/>
      <c r="E22" s="22" t="str">
        <f t="shared" si="0"/>
        <v/>
      </c>
      <c r="F22" s="23" t="str">
        <f t="shared" si="1"/>
        <v/>
      </c>
      <c r="G22" s="23" t="str">
        <f t="shared" si="2"/>
        <v/>
      </c>
      <c r="H22" s="24"/>
      <c r="I22" s="24"/>
      <c r="J22" s="25"/>
      <c r="K22" s="26"/>
      <c r="L22" s="27"/>
      <c r="M22" s="28"/>
      <c r="N22" s="28"/>
    </row>
    <row r="23" spans="2:14" ht="14.25" customHeight="1" thickBot="1" x14ac:dyDescent="0.25">
      <c r="B23" s="19"/>
      <c r="C23" s="20"/>
      <c r="D23" s="21"/>
      <c r="E23" s="22" t="str">
        <f t="shared" si="0"/>
        <v/>
      </c>
      <c r="F23" s="23" t="str">
        <f t="shared" si="1"/>
        <v/>
      </c>
      <c r="G23" s="23" t="str">
        <f t="shared" si="2"/>
        <v/>
      </c>
      <c r="H23" s="24"/>
      <c r="I23" s="24"/>
      <c r="J23" s="25"/>
      <c r="K23" s="26"/>
      <c r="L23" s="27"/>
      <c r="M23" s="28"/>
      <c r="N23" s="28"/>
    </row>
    <row r="24" spans="2:14" ht="14.25" customHeight="1" thickBot="1" x14ac:dyDescent="0.25">
      <c r="B24" s="19"/>
      <c r="C24" s="20"/>
      <c r="D24" s="21"/>
      <c r="E24" s="22" t="str">
        <f t="shared" si="0"/>
        <v/>
      </c>
      <c r="F24" s="23" t="str">
        <f t="shared" si="1"/>
        <v/>
      </c>
      <c r="G24" s="23" t="str">
        <f t="shared" si="2"/>
        <v/>
      </c>
      <c r="H24" s="24"/>
      <c r="I24" s="24"/>
      <c r="J24" s="25"/>
      <c r="K24" s="26"/>
      <c r="L24" s="27"/>
      <c r="M24" s="28"/>
      <c r="N24" s="28"/>
    </row>
    <row r="25" spans="2:14" ht="14.25" customHeight="1" thickBot="1" x14ac:dyDescent="0.25">
      <c r="B25" s="19"/>
      <c r="C25" s="20"/>
      <c r="D25" s="21"/>
      <c r="E25" s="22" t="str">
        <f t="shared" si="0"/>
        <v/>
      </c>
      <c r="F25" s="23" t="str">
        <f t="shared" si="1"/>
        <v/>
      </c>
      <c r="G25" s="23" t="str">
        <f t="shared" si="2"/>
        <v/>
      </c>
      <c r="H25" s="24"/>
      <c r="I25" s="24"/>
      <c r="J25" s="25"/>
      <c r="K25" s="26"/>
      <c r="L25" s="27"/>
      <c r="M25" s="28"/>
      <c r="N25" s="28"/>
    </row>
    <row r="26" spans="2:14" ht="14.25" customHeight="1" thickBot="1" x14ac:dyDescent="0.25">
      <c r="B26" s="19"/>
      <c r="C26" s="20"/>
      <c r="D26" s="21"/>
      <c r="E26" s="22" t="str">
        <f t="shared" si="0"/>
        <v/>
      </c>
      <c r="F26" s="23" t="str">
        <f t="shared" si="1"/>
        <v/>
      </c>
      <c r="G26" s="23" t="str">
        <f t="shared" si="2"/>
        <v/>
      </c>
      <c r="H26" s="24"/>
      <c r="I26" s="24"/>
      <c r="J26" s="25"/>
      <c r="K26" s="26"/>
      <c r="L26" s="27"/>
      <c r="M26" s="28"/>
      <c r="N26" s="28"/>
    </row>
    <row r="27" spans="2:14" ht="14.25" customHeight="1" thickBot="1" x14ac:dyDescent="0.25">
      <c r="B27" s="19"/>
      <c r="C27" s="20"/>
      <c r="D27" s="21"/>
      <c r="E27" s="22" t="str">
        <f t="shared" si="0"/>
        <v/>
      </c>
      <c r="F27" s="23" t="str">
        <f t="shared" si="1"/>
        <v/>
      </c>
      <c r="G27" s="23" t="str">
        <f t="shared" si="2"/>
        <v/>
      </c>
      <c r="H27" s="24"/>
      <c r="I27" s="24"/>
      <c r="J27" s="25"/>
      <c r="K27" s="26"/>
      <c r="L27" s="27"/>
      <c r="M27" s="28"/>
      <c r="N27" s="28"/>
    </row>
    <row r="28" spans="2:14" ht="14.25" customHeight="1" thickBot="1" x14ac:dyDescent="0.25">
      <c r="B28" s="19"/>
      <c r="C28" s="20"/>
      <c r="D28" s="21"/>
      <c r="E28" s="22" t="str">
        <f t="shared" si="0"/>
        <v/>
      </c>
      <c r="F28" s="23" t="str">
        <f t="shared" si="1"/>
        <v/>
      </c>
      <c r="G28" s="23" t="str">
        <f t="shared" si="2"/>
        <v/>
      </c>
      <c r="H28" s="24"/>
      <c r="I28" s="24"/>
      <c r="J28" s="25"/>
      <c r="K28" s="26"/>
      <c r="L28" s="27"/>
      <c r="M28" s="28"/>
      <c r="N28" s="28"/>
    </row>
    <row r="29" spans="2:14" ht="14.25" customHeight="1" thickBot="1" x14ac:dyDescent="0.25">
      <c r="B29" s="19"/>
      <c r="C29" s="20"/>
      <c r="D29" s="21"/>
      <c r="E29" s="22" t="str">
        <f t="shared" si="0"/>
        <v/>
      </c>
      <c r="F29" s="23" t="str">
        <f t="shared" si="1"/>
        <v/>
      </c>
      <c r="G29" s="23" t="str">
        <f t="shared" si="2"/>
        <v/>
      </c>
      <c r="H29" s="24"/>
      <c r="I29" s="24"/>
      <c r="J29" s="25"/>
      <c r="K29" s="26"/>
      <c r="L29" s="27"/>
      <c r="M29" s="28"/>
      <c r="N29" s="28"/>
    </row>
    <row r="30" spans="2:14" ht="14.25" customHeight="1" thickBot="1" x14ac:dyDescent="0.25">
      <c r="B30" s="19"/>
      <c r="C30" s="20"/>
      <c r="D30" s="21"/>
      <c r="E30" s="22" t="str">
        <f t="shared" si="0"/>
        <v/>
      </c>
      <c r="F30" s="23" t="str">
        <f t="shared" si="1"/>
        <v/>
      </c>
      <c r="G30" s="23" t="str">
        <f t="shared" si="2"/>
        <v/>
      </c>
      <c r="H30" s="24"/>
      <c r="I30" s="24"/>
      <c r="J30" s="25"/>
      <c r="K30" s="26"/>
      <c r="L30" s="27"/>
      <c r="M30" s="28"/>
      <c r="N30" s="28"/>
    </row>
    <row r="31" spans="2:14" ht="14.25" customHeight="1" thickBot="1" x14ac:dyDescent="0.25">
      <c r="B31" s="19"/>
      <c r="C31" s="20"/>
      <c r="D31" s="21"/>
      <c r="E31" s="22" t="str">
        <f t="shared" si="0"/>
        <v/>
      </c>
      <c r="F31" s="23" t="str">
        <f t="shared" si="1"/>
        <v/>
      </c>
      <c r="G31" s="23" t="str">
        <f t="shared" si="2"/>
        <v/>
      </c>
      <c r="H31" s="24"/>
      <c r="I31" s="24"/>
      <c r="J31" s="25"/>
      <c r="K31" s="26"/>
      <c r="L31" s="27"/>
      <c r="M31" s="28"/>
      <c r="N31" s="28"/>
    </row>
    <row r="32" spans="2:14" ht="14.25" customHeight="1" thickBot="1" x14ac:dyDescent="0.25">
      <c r="B32" s="19"/>
      <c r="C32" s="20"/>
      <c r="D32" s="21"/>
      <c r="E32" s="22" t="str">
        <f t="shared" si="0"/>
        <v/>
      </c>
      <c r="F32" s="23" t="str">
        <f t="shared" si="1"/>
        <v/>
      </c>
      <c r="G32" s="23" t="str">
        <f t="shared" si="2"/>
        <v/>
      </c>
      <c r="H32" s="24"/>
      <c r="I32" s="24"/>
      <c r="J32" s="25"/>
      <c r="K32" s="26"/>
      <c r="L32" s="27"/>
      <c r="M32" s="28"/>
      <c r="N32" s="28"/>
    </row>
    <row r="33" spans="2:14" ht="14.25" customHeight="1" thickBot="1" x14ac:dyDescent="0.25">
      <c r="B33" s="19"/>
      <c r="C33" s="20"/>
      <c r="D33" s="21"/>
      <c r="E33" s="22" t="str">
        <f t="shared" si="0"/>
        <v/>
      </c>
      <c r="F33" s="23" t="str">
        <f t="shared" si="1"/>
        <v/>
      </c>
      <c r="G33" s="23" t="str">
        <f t="shared" si="2"/>
        <v/>
      </c>
      <c r="H33" s="24"/>
      <c r="I33" s="24"/>
      <c r="J33" s="25"/>
      <c r="K33" s="26"/>
      <c r="L33" s="27"/>
      <c r="M33" s="28"/>
      <c r="N33" s="28"/>
    </row>
    <row r="34" spans="2:14" ht="14.25" customHeight="1" thickBot="1" x14ac:dyDescent="0.25">
      <c r="B34" s="19"/>
      <c r="C34" s="20"/>
      <c r="D34" s="21"/>
      <c r="E34" s="22" t="str">
        <f t="shared" si="0"/>
        <v/>
      </c>
      <c r="F34" s="23" t="str">
        <f t="shared" si="1"/>
        <v/>
      </c>
      <c r="G34" s="23" t="str">
        <f t="shared" si="2"/>
        <v/>
      </c>
      <c r="H34" s="24"/>
      <c r="I34" s="24"/>
      <c r="J34" s="25"/>
      <c r="K34" s="26"/>
      <c r="L34" s="27"/>
      <c r="M34" s="28"/>
      <c r="N34" s="28"/>
    </row>
    <row r="35" spans="2:14" ht="14.25" customHeight="1" thickBot="1" x14ac:dyDescent="0.25">
      <c r="B35" s="19"/>
      <c r="C35" s="20"/>
      <c r="D35" s="21"/>
      <c r="E35" s="22" t="str">
        <f t="shared" si="0"/>
        <v/>
      </c>
      <c r="F35" s="23" t="str">
        <f t="shared" si="1"/>
        <v/>
      </c>
      <c r="G35" s="23" t="str">
        <f t="shared" si="2"/>
        <v/>
      </c>
      <c r="H35" s="24"/>
      <c r="I35" s="24"/>
      <c r="J35" s="25"/>
      <c r="K35" s="26"/>
      <c r="L35" s="27"/>
      <c r="M35" s="28"/>
      <c r="N35" s="28"/>
    </row>
    <row r="36" spans="2:14" ht="14.25" customHeight="1" thickBot="1" x14ac:dyDescent="0.25">
      <c r="B36" s="19"/>
      <c r="C36" s="20"/>
      <c r="D36" s="21"/>
      <c r="E36" s="22" t="str">
        <f t="shared" si="0"/>
        <v/>
      </c>
      <c r="F36" s="23" t="str">
        <f t="shared" si="1"/>
        <v/>
      </c>
      <c r="G36" s="23" t="str">
        <f t="shared" si="2"/>
        <v/>
      </c>
      <c r="H36" s="24"/>
      <c r="I36" s="24"/>
      <c r="J36" s="25"/>
      <c r="K36" s="26"/>
      <c r="L36" s="27"/>
      <c r="M36" s="28"/>
      <c r="N36" s="28"/>
    </row>
    <row r="37" spans="2:14" ht="14.25" customHeight="1" thickBot="1" x14ac:dyDescent="0.25">
      <c r="B37" s="19"/>
      <c r="C37" s="20"/>
      <c r="D37" s="21"/>
      <c r="E37" s="22" t="str">
        <f t="shared" si="0"/>
        <v/>
      </c>
      <c r="F37" s="23" t="str">
        <f t="shared" si="1"/>
        <v/>
      </c>
      <c r="G37" s="23" t="str">
        <f t="shared" si="2"/>
        <v/>
      </c>
      <c r="H37" s="24"/>
      <c r="I37" s="24"/>
      <c r="J37" s="25"/>
      <c r="K37" s="26"/>
      <c r="L37" s="27"/>
      <c r="M37" s="28"/>
      <c r="N37" s="28"/>
    </row>
    <row r="38" spans="2:14" ht="14.25" customHeight="1" thickBot="1" x14ac:dyDescent="0.25">
      <c r="B38" s="19"/>
      <c r="C38" s="20"/>
      <c r="D38" s="21"/>
      <c r="E38" s="22" t="str">
        <f t="shared" si="0"/>
        <v/>
      </c>
      <c r="F38" s="23" t="str">
        <f t="shared" si="1"/>
        <v/>
      </c>
      <c r="G38" s="23" t="str">
        <f t="shared" si="2"/>
        <v/>
      </c>
      <c r="H38" s="24"/>
      <c r="I38" s="24"/>
      <c r="J38" s="25"/>
      <c r="K38" s="26"/>
      <c r="L38" s="27"/>
      <c r="M38" s="28"/>
      <c r="N38" s="28"/>
    </row>
    <row r="39" spans="2:14" ht="14.25" customHeight="1" thickBot="1" x14ac:dyDescent="0.25">
      <c r="B39" s="19"/>
      <c r="C39" s="20"/>
      <c r="D39" s="21"/>
      <c r="E39" s="22" t="str">
        <f t="shared" si="0"/>
        <v/>
      </c>
      <c r="F39" s="23" t="str">
        <f t="shared" si="1"/>
        <v/>
      </c>
      <c r="G39" s="23" t="str">
        <f t="shared" si="2"/>
        <v/>
      </c>
      <c r="H39" s="24"/>
      <c r="I39" s="24"/>
      <c r="J39" s="25"/>
      <c r="K39" s="26"/>
      <c r="L39" s="27"/>
      <c r="M39" s="28"/>
      <c r="N39" s="28"/>
    </row>
    <row r="40" spans="2:14" ht="14.25" customHeight="1" thickBot="1" x14ac:dyDescent="0.25">
      <c r="B40" s="19"/>
      <c r="C40" s="20"/>
      <c r="D40" s="21"/>
      <c r="E40" s="22" t="str">
        <f t="shared" si="0"/>
        <v/>
      </c>
      <c r="F40" s="23" t="str">
        <f t="shared" si="1"/>
        <v/>
      </c>
      <c r="G40" s="23" t="str">
        <f t="shared" si="2"/>
        <v/>
      </c>
      <c r="H40" s="24"/>
      <c r="I40" s="24"/>
      <c r="J40" s="25"/>
      <c r="K40" s="26"/>
      <c r="L40" s="27"/>
      <c r="M40" s="28"/>
      <c r="N40" s="28"/>
    </row>
    <row r="41" spans="2:14" ht="14.25" customHeight="1" thickBot="1" x14ac:dyDescent="0.25">
      <c r="B41" s="19"/>
      <c r="C41" s="20"/>
      <c r="D41" s="21"/>
      <c r="E41" s="22" t="str">
        <f t="shared" si="0"/>
        <v/>
      </c>
      <c r="F41" s="23" t="str">
        <f t="shared" si="1"/>
        <v/>
      </c>
      <c r="G41" s="23" t="str">
        <f t="shared" si="2"/>
        <v/>
      </c>
      <c r="H41" s="24"/>
      <c r="I41" s="24"/>
      <c r="J41" s="25"/>
      <c r="K41" s="26"/>
      <c r="L41" s="27"/>
      <c r="M41" s="28"/>
      <c r="N41" s="28"/>
    </row>
    <row r="42" spans="2:14" ht="14.25" customHeight="1" thickBot="1" x14ac:dyDescent="0.25">
      <c r="B42" s="19"/>
      <c r="C42" s="20"/>
      <c r="D42" s="21"/>
      <c r="E42" s="22" t="str">
        <f t="shared" si="0"/>
        <v/>
      </c>
      <c r="F42" s="23" t="str">
        <f t="shared" si="1"/>
        <v/>
      </c>
      <c r="G42" s="23" t="str">
        <f t="shared" si="2"/>
        <v/>
      </c>
      <c r="H42" s="24"/>
      <c r="I42" s="24"/>
      <c r="J42" s="25"/>
      <c r="K42" s="26"/>
      <c r="L42" s="27"/>
      <c r="M42" s="28"/>
      <c r="N42" s="28"/>
    </row>
    <row r="43" spans="2:14" ht="14.25" customHeight="1" thickBot="1" x14ac:dyDescent="0.25">
      <c r="B43" s="19"/>
      <c r="C43" s="20"/>
      <c r="D43" s="21"/>
      <c r="E43" s="22" t="str">
        <f t="shared" si="0"/>
        <v/>
      </c>
      <c r="F43" s="23" t="str">
        <f t="shared" si="1"/>
        <v/>
      </c>
      <c r="G43" s="23" t="str">
        <f t="shared" si="2"/>
        <v/>
      </c>
      <c r="H43" s="24"/>
      <c r="I43" s="24"/>
      <c r="J43" s="25"/>
      <c r="K43" s="26"/>
      <c r="L43" s="27"/>
      <c r="M43" s="28"/>
      <c r="N43" s="28"/>
    </row>
  </sheetData>
  <mergeCells count="13">
    <mergeCell ref="K1:K2"/>
    <mergeCell ref="B4:B6"/>
    <mergeCell ref="C4:C6"/>
    <mergeCell ref="D4:D6"/>
    <mergeCell ref="E4:H4"/>
    <mergeCell ref="I4:J4"/>
    <mergeCell ref="K4:K6"/>
    <mergeCell ref="L4:L6"/>
    <mergeCell ref="M4:N4"/>
    <mergeCell ref="E5:E6"/>
    <mergeCell ref="F5:F6"/>
    <mergeCell ref="G5:G6"/>
    <mergeCell ref="I5:J5"/>
  </mergeCells>
  <printOptions horizontalCentered="1" verticalCentered="1"/>
  <pageMargins left="0.39370078740157483" right="0.39370078740157483" top="0.39370078740157483" bottom="0.47244094488188981" header="0.39370078740157483" footer="0.19685039370078741"/>
  <pageSetup paperSize="9" scale="120" orientation="portrait" blackAndWhite="1" r:id="rId1"/>
  <headerFooter alignWithMargins="0">
    <oddFooter>&amp;L&amp;"Arial,Italic"&amp;A&amp;C&amp;"Arial,Italic"- page &amp;P -&amp;R&amp;"Arial,Italic"&amp;D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workbookViewId="0">
      <selection activeCell="K9" sqref="K9"/>
    </sheetView>
  </sheetViews>
  <sheetFormatPr defaultRowHeight="12.75" x14ac:dyDescent="0.2"/>
  <cols>
    <col min="3" max="3" width="15" bestFit="1" customWidth="1"/>
    <col min="4" max="4" width="17" bestFit="1" customWidth="1"/>
  </cols>
  <sheetData>
    <row r="1" spans="1:8" ht="23.25" x14ac:dyDescent="0.2">
      <c r="A1" s="100" t="s">
        <v>356</v>
      </c>
      <c r="B1" s="101"/>
      <c r="C1" s="101"/>
      <c r="D1" s="101"/>
      <c r="E1" s="101"/>
      <c r="F1" s="101"/>
      <c r="G1" s="101"/>
      <c r="H1" s="101"/>
    </row>
    <row r="2" spans="1:8" ht="13.5" thickBot="1" x14ac:dyDescent="0.25">
      <c r="A2" s="1"/>
      <c r="B2" s="1"/>
      <c r="C2" s="1"/>
      <c r="D2" s="1"/>
      <c r="E2" s="1"/>
      <c r="F2" s="12"/>
      <c r="G2" s="40"/>
      <c r="H2" s="8"/>
    </row>
    <row r="3" spans="1:8" ht="12.75" customHeight="1" x14ac:dyDescent="0.2">
      <c r="A3" s="62" t="s">
        <v>7</v>
      </c>
      <c r="B3" s="62" t="s">
        <v>357</v>
      </c>
      <c r="C3" s="59" t="s">
        <v>8</v>
      </c>
      <c r="D3" s="67" t="s">
        <v>9</v>
      </c>
      <c r="E3" s="67" t="s">
        <v>358</v>
      </c>
      <c r="F3" s="102" t="s">
        <v>359</v>
      </c>
      <c r="G3" s="102" t="s">
        <v>360</v>
      </c>
      <c r="H3" s="97" t="s">
        <v>361</v>
      </c>
    </row>
    <row r="4" spans="1:8" x14ac:dyDescent="0.2">
      <c r="A4" s="63"/>
      <c r="B4" s="63"/>
      <c r="C4" s="65"/>
      <c r="D4" s="68"/>
      <c r="E4" s="68"/>
      <c r="F4" s="103"/>
      <c r="G4" s="103"/>
      <c r="H4" s="98"/>
    </row>
    <row r="5" spans="1:8" ht="13.5" thickBot="1" x14ac:dyDescent="0.25">
      <c r="A5" s="64"/>
      <c r="B5" s="64"/>
      <c r="C5" s="66"/>
      <c r="D5" s="69"/>
      <c r="E5" s="69"/>
      <c r="F5" s="104"/>
      <c r="G5" s="104"/>
      <c r="H5" s="99"/>
    </row>
    <row r="6" spans="1:8" x14ac:dyDescent="0.2">
      <c r="A6" s="41">
        <v>108</v>
      </c>
      <c r="B6" s="42">
        <v>1</v>
      </c>
      <c r="C6" s="43" t="s">
        <v>82</v>
      </c>
      <c r="D6" s="44" t="s">
        <v>83</v>
      </c>
      <c r="E6" s="88" t="s">
        <v>362</v>
      </c>
      <c r="F6" s="45">
        <v>91.2</v>
      </c>
      <c r="G6" s="91">
        <f>IF(COUNT(F6:F9)&lt;3,"",IF(COUNT(F6:F9)=3,SUM(F6:F9),SUM(F6:F9)-MAX(F6:F9)))</f>
        <v>112.8</v>
      </c>
      <c r="H6" s="94">
        <v>3</v>
      </c>
    </row>
    <row r="7" spans="1:8" x14ac:dyDescent="0.2">
      <c r="A7" s="46">
        <v>5</v>
      </c>
      <c r="B7" s="47">
        <v>5</v>
      </c>
      <c r="C7" s="34" t="s">
        <v>293</v>
      </c>
      <c r="D7" s="48" t="s">
        <v>294</v>
      </c>
      <c r="E7" s="89"/>
      <c r="F7" s="49">
        <v>108.8</v>
      </c>
      <c r="G7" s="92"/>
      <c r="H7" s="95"/>
    </row>
    <row r="8" spans="1:8" x14ac:dyDescent="0.2">
      <c r="A8" s="46">
        <v>44</v>
      </c>
      <c r="B8" s="47">
        <v>5</v>
      </c>
      <c r="C8" s="34" t="s">
        <v>176</v>
      </c>
      <c r="D8" s="48" t="s">
        <v>301</v>
      </c>
      <c r="E8" s="89"/>
      <c r="F8" s="49">
        <v>4.4000000000000004</v>
      </c>
      <c r="G8" s="92"/>
      <c r="H8" s="95"/>
    </row>
    <row r="9" spans="1:8" ht="13.5" thickBot="1" x14ac:dyDescent="0.25">
      <c r="A9" s="50">
        <v>96</v>
      </c>
      <c r="B9" s="51">
        <v>5</v>
      </c>
      <c r="C9" s="52" t="s">
        <v>174</v>
      </c>
      <c r="D9" s="53" t="s">
        <v>317</v>
      </c>
      <c r="E9" s="90"/>
      <c r="F9" s="54">
        <v>17.2</v>
      </c>
      <c r="G9" s="93"/>
      <c r="H9" s="96"/>
    </row>
    <row r="10" spans="1:8" x14ac:dyDescent="0.2">
      <c r="A10" s="41">
        <v>6</v>
      </c>
      <c r="B10" s="42">
        <v>1</v>
      </c>
      <c r="C10" s="43" t="s">
        <v>62</v>
      </c>
      <c r="D10" s="44" t="s">
        <v>63</v>
      </c>
      <c r="E10" s="88" t="s">
        <v>363</v>
      </c>
      <c r="F10" s="45" t="s">
        <v>59</v>
      </c>
      <c r="G10" s="91">
        <f>IF(COUNT(F10:F13)&lt;3,"",IF(COUNT(F10:F13)=3,SUM(F10:F13),SUM(F10:F13)-MAX(F10:F13)))</f>
        <v>53.2</v>
      </c>
      <c r="H10" s="94">
        <v>2</v>
      </c>
    </row>
    <row r="11" spans="1:8" x14ac:dyDescent="0.2">
      <c r="A11" s="46">
        <v>23</v>
      </c>
      <c r="B11" s="47">
        <v>3</v>
      </c>
      <c r="C11" s="34" t="s">
        <v>170</v>
      </c>
      <c r="D11" s="48" t="s">
        <v>171</v>
      </c>
      <c r="E11" s="89"/>
      <c r="F11" s="49">
        <v>26.4</v>
      </c>
      <c r="G11" s="92"/>
      <c r="H11" s="95"/>
    </row>
    <row r="12" spans="1:8" x14ac:dyDescent="0.2">
      <c r="A12" s="46">
        <v>37</v>
      </c>
      <c r="B12" s="47">
        <v>3</v>
      </c>
      <c r="C12" s="34" t="s">
        <v>174</v>
      </c>
      <c r="D12" s="48" t="s">
        <v>175</v>
      </c>
      <c r="E12" s="89"/>
      <c r="F12" s="49">
        <v>15.6</v>
      </c>
      <c r="G12" s="92"/>
      <c r="H12" s="95"/>
    </row>
    <row r="13" spans="1:8" ht="13.5" thickBot="1" x14ac:dyDescent="0.25">
      <c r="A13" s="50">
        <v>43</v>
      </c>
      <c r="B13" s="51">
        <v>3</v>
      </c>
      <c r="C13" s="52" t="s">
        <v>176</v>
      </c>
      <c r="D13" s="53" t="s">
        <v>177</v>
      </c>
      <c r="E13" s="90"/>
      <c r="F13" s="54">
        <v>11.2</v>
      </c>
      <c r="G13" s="93"/>
      <c r="H13" s="96"/>
    </row>
    <row r="14" spans="1:8" x14ac:dyDescent="0.2">
      <c r="A14" s="41">
        <v>86</v>
      </c>
      <c r="B14" s="42">
        <v>3</v>
      </c>
      <c r="C14" s="43" t="s">
        <v>109</v>
      </c>
      <c r="D14" s="44" t="s">
        <v>110</v>
      </c>
      <c r="E14" s="88" t="s">
        <v>364</v>
      </c>
      <c r="F14" s="45">
        <v>8.8000000000000007</v>
      </c>
      <c r="G14" s="91">
        <f>IF(COUNT(F14:F17)&lt;3,"",IF(COUNT(F14:F17)=3,SUM(F14:F17),SUM(F14:F17)-MAX(F14:F17)))</f>
        <v>37.6</v>
      </c>
      <c r="H14" s="94">
        <v>1</v>
      </c>
    </row>
    <row r="15" spans="1:8" x14ac:dyDescent="0.2">
      <c r="A15" s="46">
        <v>87</v>
      </c>
      <c r="B15" s="47">
        <v>3</v>
      </c>
      <c r="C15" s="34" t="s">
        <v>111</v>
      </c>
      <c r="D15" s="48" t="s">
        <v>112</v>
      </c>
      <c r="E15" s="89"/>
      <c r="F15" s="49">
        <v>11.2</v>
      </c>
      <c r="G15" s="92"/>
      <c r="H15" s="95"/>
    </row>
    <row r="16" spans="1:8" x14ac:dyDescent="0.2">
      <c r="A16" s="46">
        <v>72</v>
      </c>
      <c r="B16" s="47">
        <v>3</v>
      </c>
      <c r="C16" s="34" t="s">
        <v>194</v>
      </c>
      <c r="D16" s="48" t="s">
        <v>195</v>
      </c>
      <c r="E16" s="89"/>
      <c r="F16" s="49">
        <v>17.600000000000001</v>
      </c>
      <c r="G16" s="92"/>
      <c r="H16" s="95"/>
    </row>
    <row r="17" spans="1:8" ht="13.5" thickBot="1" x14ac:dyDescent="0.25">
      <c r="A17" s="50"/>
      <c r="B17" s="51"/>
      <c r="C17" s="52" t="str">
        <f t="shared" ref="C17:C21" si="0">IF(ISNA(I17), "", INDEX(details,$J17,3) &amp; " " &amp; INDEX(details,$J17,2) &amp;  IF(INDEX(details,$J17,5)="Y"," (" &amp; CLUB &amp; IF(INDEX(details,$J17,6)="Y",","&amp;VETERAN,"") &amp;")",IF(INDEX(details,$J17,6)="Y"," ("&amp;VETERAN&amp;")","")))</f>
        <v xml:space="preserve"> </v>
      </c>
      <c r="D17" s="53">
        <f t="shared" ref="D17:D21" si="1">IF(ISNA(I17), "", INDEX(details,$J17,4))</f>
        <v>0</v>
      </c>
      <c r="E17" s="90"/>
      <c r="F17" s="54"/>
      <c r="G17" s="93"/>
      <c r="H17" s="96"/>
    </row>
    <row r="18" spans="1:8" x14ac:dyDescent="0.2">
      <c r="A18" s="41"/>
      <c r="B18" s="42"/>
      <c r="C18" s="43" t="str">
        <f t="shared" si="0"/>
        <v xml:space="preserve"> </v>
      </c>
      <c r="D18" s="44">
        <f t="shared" si="1"/>
        <v>0</v>
      </c>
      <c r="E18" s="88"/>
      <c r="F18" s="45"/>
      <c r="G18" s="91" t="str">
        <f>IF(COUNT(F18:F21)&lt;3,"",IF(COUNT(F18:F21)=3,SUM(F18:F21),SUM(F18:F21)-MAX(F18:F21)))</f>
        <v/>
      </c>
      <c r="H18" s="94" t="str">
        <f>IF(G18="","",#REF!)</f>
        <v/>
      </c>
    </row>
    <row r="19" spans="1:8" x14ac:dyDescent="0.2">
      <c r="A19" s="46"/>
      <c r="B19" s="47"/>
      <c r="C19" s="34" t="str">
        <f t="shared" si="0"/>
        <v xml:space="preserve"> </v>
      </c>
      <c r="D19" s="48">
        <f t="shared" si="1"/>
        <v>0</v>
      </c>
      <c r="E19" s="89"/>
      <c r="F19" s="49"/>
      <c r="G19" s="92"/>
      <c r="H19" s="95"/>
    </row>
    <row r="20" spans="1:8" x14ac:dyDescent="0.2">
      <c r="A20" s="46"/>
      <c r="B20" s="47"/>
      <c r="C20" s="34" t="str">
        <f t="shared" si="0"/>
        <v xml:space="preserve"> </v>
      </c>
      <c r="D20" s="48">
        <f t="shared" si="1"/>
        <v>0</v>
      </c>
      <c r="E20" s="89"/>
      <c r="F20" s="49"/>
      <c r="G20" s="92"/>
      <c r="H20" s="95"/>
    </row>
    <row r="21" spans="1:8" ht="13.5" thickBot="1" x14ac:dyDescent="0.25">
      <c r="A21" s="50"/>
      <c r="B21" s="51"/>
      <c r="C21" s="52" t="str">
        <f t="shared" si="0"/>
        <v xml:space="preserve"> </v>
      </c>
      <c r="D21" s="53">
        <f t="shared" si="1"/>
        <v>0</v>
      </c>
      <c r="E21" s="90"/>
      <c r="F21" s="54"/>
      <c r="G21" s="93"/>
      <c r="H21" s="96"/>
    </row>
  </sheetData>
  <mergeCells count="21">
    <mergeCell ref="H3:H5"/>
    <mergeCell ref="E6:E9"/>
    <mergeCell ref="G6:G9"/>
    <mergeCell ref="H6:H9"/>
    <mergeCell ref="A1:H1"/>
    <mergeCell ref="A3:A5"/>
    <mergeCell ref="B3:B5"/>
    <mergeCell ref="C3:C5"/>
    <mergeCell ref="D3:D5"/>
    <mergeCell ref="E3:E5"/>
    <mergeCell ref="F3:F5"/>
    <mergeCell ref="G3:G5"/>
    <mergeCell ref="E18:E21"/>
    <mergeCell ref="G18:G21"/>
    <mergeCell ref="H18:H21"/>
    <mergeCell ref="E10:E13"/>
    <mergeCell ref="G10:G13"/>
    <mergeCell ref="H10:H13"/>
    <mergeCell ref="E14:E17"/>
    <mergeCell ref="G14:G17"/>
    <mergeCell ref="H14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Class 1 (65cm)</vt:lpstr>
      <vt:lpstr>Class 2 (75 pairs)</vt:lpstr>
      <vt:lpstr>Class 3 (75cm)</vt:lpstr>
      <vt:lpstr>Class 4 (85 pairs)</vt:lpstr>
      <vt:lpstr>Class 5 (85cm)</vt:lpstr>
      <vt:lpstr>Class 6 (95cm)</vt:lpstr>
      <vt:lpstr>Teams</vt:lpstr>
      <vt:lpstr>'Class 6 (95cm)'!optimum</vt:lpstr>
      <vt:lpstr>'Class 6 (95cm)'!Print_Area</vt:lpstr>
      <vt:lpstr>'Class 6 (95cm)'!Print_Titles</vt:lpstr>
      <vt:lpstr>'Class 6 (95cm)'!show_positions_to</vt:lpstr>
      <vt:lpstr>'Class 6 (95cm)'!SJ_opt_secs</vt:lpstr>
      <vt:lpstr>'Class 6 (95cm)'!SJ_optimum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kt'z space larman</dc:creator>
  <cp:lastModifiedBy>Judith Marshall</cp:lastModifiedBy>
  <dcterms:created xsi:type="dcterms:W3CDTF">2018-10-16T12:26:13Z</dcterms:created>
  <dcterms:modified xsi:type="dcterms:W3CDTF">2018-10-17T19:44:19Z</dcterms:modified>
</cp:coreProperties>
</file>