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392" documentId="8_{99118384-8790-4FAF-8E69-8675C7E97AAB}" xr6:coauthVersionLast="47" xr6:coauthVersionMax="47" xr10:uidLastSave="{73AF6088-6074-460F-98F7-38094DF1A73C}"/>
  <bookViews>
    <workbookView xWindow="-120" yWindow="-120" windowWidth="20730" windowHeight="11160" firstSheet="6" activeTab="6" xr2:uid="{00000000-000D-0000-FFFF-FFFF00000000}"/>
  </bookViews>
  <sheets>
    <sheet name="Class 1 Prelim  17a" sheetId="4" r:id="rId1"/>
    <sheet name="Class 2 Prelim 19 Q" sheetId="5" r:id="rId2"/>
    <sheet name="Class 3 Novice 23 " sheetId="6" r:id="rId3"/>
    <sheet name="Class 4 Novice 37aQ" sheetId="7" r:id="rId4"/>
    <sheet name="Class 5 Ele 45" sheetId="8" r:id="rId5"/>
    <sheet name="Class 6 Ele 53 Q" sheetId="9" r:id="rId6"/>
    <sheet name="Class 7 Med 61" sheetId="30" r:id="rId7"/>
    <sheet name="Class 8 M73 Q" sheetId="31" r:id="rId8"/>
    <sheet name="Class 9 Adv Med 91 Q" sheetId="33" r:id="rId9"/>
    <sheet name="Class 10 Adv Med 98 Q" sheetId="28" r:id="rId10"/>
    <sheet name="Class 12 PSG Q" sheetId="23" r:id="rId11"/>
    <sheet name="Class 13 Inter I Q" sheetId="36" r:id="rId12"/>
    <sheet name="Class 15 GP" sheetId="37" r:id="rId13"/>
    <sheet name="Class 18 Novice FSM Q" sheetId="25" r:id="rId14"/>
    <sheet name="Class 19 Ele FSM Q" sheetId="41" r:id="rId15"/>
    <sheet name="Class 20 Med FSM Q" sheetId="26" r:id="rId16"/>
    <sheet name="Class 21 Adv Med FSM Q" sheetId="38" r:id="rId1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37" l="1"/>
  <c r="I16" i="31"/>
  <c r="I18" i="31"/>
  <c r="I17" i="31"/>
  <c r="I13" i="31"/>
  <c r="I11" i="31"/>
  <c r="I12" i="31"/>
  <c r="I14" i="31"/>
  <c r="I15" i="31"/>
  <c r="I16" i="30"/>
  <c r="I17" i="30"/>
  <c r="I19" i="30"/>
  <c r="I18" i="30"/>
  <c r="I14" i="30"/>
  <c r="I11" i="30"/>
  <c r="I12" i="30"/>
  <c r="I13" i="30"/>
  <c r="I22" i="30"/>
  <c r="I20" i="30"/>
  <c r="I21" i="30"/>
  <c r="I15" i="30"/>
  <c r="I23" i="30"/>
  <c r="I15" i="9"/>
  <c r="I13" i="9"/>
  <c r="I17" i="9"/>
  <c r="I18" i="9"/>
  <c r="I12" i="9"/>
  <c r="I19" i="9"/>
  <c r="I11" i="9"/>
  <c r="I14" i="9"/>
  <c r="I16" i="9"/>
  <c r="I12" i="26"/>
  <c r="I11" i="23"/>
  <c r="I16" i="23"/>
  <c r="I13" i="33"/>
  <c r="I18" i="8"/>
  <c r="I12" i="7"/>
  <c r="I14" i="7"/>
  <c r="I13" i="7"/>
  <c r="I18" i="7"/>
  <c r="I13" i="6"/>
  <c r="I12" i="6"/>
  <c r="I18" i="6"/>
  <c r="I21" i="6"/>
  <c r="I20" i="6"/>
  <c r="I17" i="6"/>
  <c r="I12" i="23"/>
  <c r="I17" i="23"/>
  <c r="I13" i="23"/>
  <c r="I15" i="23"/>
  <c r="I14" i="23"/>
  <c r="I12" i="33"/>
  <c r="I12" i="38"/>
  <c r="I11" i="38"/>
  <c r="I13" i="36"/>
  <c r="I12" i="36"/>
  <c r="I14" i="36"/>
  <c r="I15" i="36"/>
  <c r="I11" i="36"/>
  <c r="I12" i="28"/>
  <c r="I14" i="28"/>
  <c r="I13" i="28"/>
  <c r="I16" i="8"/>
  <c r="I15" i="8"/>
  <c r="I13" i="8"/>
  <c r="I19" i="8"/>
  <c r="I14" i="8"/>
  <c r="I11" i="8"/>
  <c r="I12" i="8"/>
  <c r="I17" i="8"/>
  <c r="I11" i="25"/>
  <c r="I14" i="4"/>
  <c r="I15" i="5"/>
  <c r="I14" i="5"/>
  <c r="I17" i="5"/>
  <c r="I18" i="5"/>
  <c r="I10" i="4"/>
  <c r="I13" i="4"/>
  <c r="I11" i="4"/>
  <c r="I11" i="33"/>
  <c r="I12" i="25"/>
  <c r="I15" i="7"/>
  <c r="I19" i="6"/>
  <c r="I11" i="5"/>
  <c r="I16" i="5"/>
  <c r="I13" i="5"/>
  <c r="I12" i="4"/>
  <c r="I15" i="4"/>
  <c r="I12" i="5"/>
  <c r="I17" i="7"/>
  <c r="I11" i="7"/>
  <c r="I16" i="7"/>
  <c r="I19" i="7"/>
  <c r="I11" i="6"/>
  <c r="I16" i="6"/>
  <c r="I14" i="6"/>
  <c r="I15" i="6"/>
  <c r="I11" i="28"/>
</calcChain>
</file>

<file path=xl/sharedStrings.xml><?xml version="1.0" encoding="utf-8"?>
<sst xmlns="http://schemas.openxmlformats.org/spreadsheetml/2006/main" count="1005" uniqueCount="384">
  <si>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</si>
  <si>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</si>
  <si>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</si>
  <si>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</si>
  <si>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</si>
  <si>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</si>
  <si>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</si>
  <si>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</si>
  <si>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</si>
  <si>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</si>
  <si>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</si>
  <si>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</si>
  <si>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</si>
  <si>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</si>
  <si>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</si>
  <si>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</si>
  <si>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</si>
  <si>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</si>
  <si>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</si>
  <si>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</si>
  <si>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17</t>
  </si>
  <si>
    <t>19</t>
  </si>
  <si>
    <t xml:space="preserve">Time </t>
  </si>
  <si>
    <t>3</t>
  </si>
  <si>
    <t>10</t>
  </si>
  <si>
    <t>14</t>
  </si>
  <si>
    <t>13</t>
  </si>
  <si>
    <t>Venue : Brook Farm EC</t>
  </si>
  <si>
    <t>18</t>
  </si>
  <si>
    <t>Total Points: 340</t>
  </si>
  <si>
    <t>Test/Class : PSG / 12</t>
  </si>
  <si>
    <t xml:space="preserve">Place </t>
  </si>
  <si>
    <t>8</t>
  </si>
  <si>
    <t/>
  </si>
  <si>
    <t>Total Points: 380</t>
  </si>
  <si>
    <t>4</t>
  </si>
  <si>
    <t>Test/Class : 3 /N23</t>
  </si>
  <si>
    <t>Test/Class : N37a / 4</t>
  </si>
  <si>
    <t>Total Points: 270</t>
  </si>
  <si>
    <t>25</t>
  </si>
  <si>
    <t>37</t>
  </si>
  <si>
    <t>22</t>
  </si>
  <si>
    <t>Suzanne Dipple</t>
  </si>
  <si>
    <t>Sanson De Ligero</t>
  </si>
  <si>
    <t>33</t>
  </si>
  <si>
    <t>403124</t>
  </si>
  <si>
    <t>1945617</t>
  </si>
  <si>
    <t>34</t>
  </si>
  <si>
    <t>29</t>
  </si>
  <si>
    <t>28</t>
  </si>
  <si>
    <t>23</t>
  </si>
  <si>
    <t>Guapero II</t>
  </si>
  <si>
    <t>1947981</t>
  </si>
  <si>
    <t>24</t>
  </si>
  <si>
    <t>32</t>
  </si>
  <si>
    <t>Test/Class : AM98 / 10</t>
  </si>
  <si>
    <t>21</t>
  </si>
  <si>
    <t>30</t>
  </si>
  <si>
    <t>35</t>
  </si>
  <si>
    <t>11</t>
  </si>
  <si>
    <t>38</t>
  </si>
  <si>
    <t>Event Type : BD Reg I- GP + FSM</t>
  </si>
  <si>
    <t xml:space="preserve">Event Type : BD Reg I- GP + FSM </t>
  </si>
  <si>
    <t>Event Type : BD Reg I-GP + FSM</t>
  </si>
  <si>
    <t>Event Type : BD Reg I-GP+ FSM</t>
  </si>
  <si>
    <t xml:space="preserve">Event Type : BD Reg I-GP + FSM </t>
  </si>
  <si>
    <t>Total Points: 390</t>
  </si>
  <si>
    <t>Event Type : Reg BD I - GP + FSM</t>
  </si>
  <si>
    <t>51</t>
  </si>
  <si>
    <t>Alison Gurney</t>
  </si>
  <si>
    <t>1411531</t>
  </si>
  <si>
    <t>59</t>
  </si>
  <si>
    <t>60</t>
  </si>
  <si>
    <t>53</t>
  </si>
  <si>
    <t>52</t>
  </si>
  <si>
    <t>44</t>
  </si>
  <si>
    <t>9</t>
  </si>
  <si>
    <t>Total Points: 180</t>
  </si>
  <si>
    <t>Alex Hardwick</t>
  </si>
  <si>
    <t>195995</t>
  </si>
  <si>
    <t>56</t>
  </si>
  <si>
    <t>57</t>
  </si>
  <si>
    <t>20</t>
  </si>
  <si>
    <t xml:space="preserve">Test/Class : E45 /5 </t>
  </si>
  <si>
    <t>1</t>
  </si>
  <si>
    <t>2</t>
  </si>
  <si>
    <t>Miriam Scott-Goddard</t>
  </si>
  <si>
    <t>278602</t>
  </si>
  <si>
    <t>5</t>
  </si>
  <si>
    <t>47</t>
  </si>
  <si>
    <t>Shelly Reeve-Smith</t>
  </si>
  <si>
    <t>82821</t>
  </si>
  <si>
    <t xml:space="preserve">Romanno Motown </t>
  </si>
  <si>
    <t>46</t>
  </si>
  <si>
    <t>43</t>
  </si>
  <si>
    <t>48</t>
  </si>
  <si>
    <t>Rachel Scott</t>
  </si>
  <si>
    <t>1912209</t>
  </si>
  <si>
    <t>1943432</t>
  </si>
  <si>
    <t>Test/Class : Inter I / 13</t>
  </si>
  <si>
    <t>41</t>
  </si>
  <si>
    <t>Mandy Day</t>
  </si>
  <si>
    <t>55140</t>
  </si>
  <si>
    <t>62</t>
  </si>
  <si>
    <t>12</t>
  </si>
  <si>
    <t>Sarah Williams</t>
  </si>
  <si>
    <t>42005</t>
  </si>
  <si>
    <t>31</t>
  </si>
  <si>
    <t>Foxtrott</t>
  </si>
  <si>
    <t>1433454</t>
  </si>
  <si>
    <t>Garfield VDW</t>
  </si>
  <si>
    <t>1635350</t>
  </si>
  <si>
    <t>63</t>
  </si>
  <si>
    <t>Test/Class : Adv Med FSM / 21</t>
  </si>
  <si>
    <t>Total Points: 300</t>
  </si>
  <si>
    <t>42</t>
  </si>
  <si>
    <t>Test/Class : Medium FSM / 20</t>
  </si>
  <si>
    <t>40</t>
  </si>
  <si>
    <t>Test/Class : Novice FSM / 18</t>
  </si>
  <si>
    <t>15</t>
  </si>
  <si>
    <t>39</t>
  </si>
  <si>
    <t>Janette Frost</t>
  </si>
  <si>
    <t>26140</t>
  </si>
  <si>
    <t>Start Date : 8 April 2023</t>
  </si>
  <si>
    <t>Judge: Michael Daniels</t>
  </si>
  <si>
    <t>26</t>
  </si>
  <si>
    <t>69</t>
  </si>
  <si>
    <t>65</t>
  </si>
  <si>
    <t>64</t>
  </si>
  <si>
    <t>Jean Coffey</t>
  </si>
  <si>
    <t>Paula Wilson</t>
  </si>
  <si>
    <t>Hannah Bardo</t>
  </si>
  <si>
    <t>Taima Mathers</t>
  </si>
  <si>
    <t>Alyson Parker</t>
  </si>
  <si>
    <t>Katie Ockendon-Evans</t>
  </si>
  <si>
    <t>1925501</t>
  </si>
  <si>
    <t>1415021</t>
  </si>
  <si>
    <t>1921027</t>
  </si>
  <si>
    <t>1411272</t>
  </si>
  <si>
    <t>256269</t>
  </si>
  <si>
    <t>1921364</t>
  </si>
  <si>
    <t>Mr Brownes Boy</t>
  </si>
  <si>
    <t>Tinraher Clover</t>
  </si>
  <si>
    <t>Pele</t>
  </si>
  <si>
    <t>Lincoln FEH</t>
  </si>
  <si>
    <t>Dusty the Bogwoppit</t>
  </si>
  <si>
    <t>Kingsleypark Pearl</t>
  </si>
  <si>
    <t>1943370</t>
  </si>
  <si>
    <t>1944239</t>
  </si>
  <si>
    <t>1948352</t>
  </si>
  <si>
    <t>Unreg.</t>
  </si>
  <si>
    <t>1947568</t>
  </si>
  <si>
    <t>Becky Wainwright</t>
  </si>
  <si>
    <t>1812697</t>
  </si>
  <si>
    <t>Kiron Jacobite</t>
  </si>
  <si>
    <t>1834486</t>
  </si>
  <si>
    <t>Sarah Prentice</t>
  </si>
  <si>
    <t>1023538</t>
  </si>
  <si>
    <t>Starlans Sugar Ray</t>
  </si>
  <si>
    <t>1947837</t>
  </si>
  <si>
    <t>Nicky Champion</t>
  </si>
  <si>
    <t>1812713</t>
  </si>
  <si>
    <t>Starletts Folly</t>
  </si>
  <si>
    <t>1834506</t>
  </si>
  <si>
    <t xml:space="preserve">Judge(s) : Hazel Wells </t>
  </si>
  <si>
    <t xml:space="preserve">Judge(s) : Michael Daniels </t>
  </si>
  <si>
    <t>45</t>
  </si>
  <si>
    <t>Finneguela Obrien</t>
  </si>
  <si>
    <t>1414346</t>
  </si>
  <si>
    <t>Bridgeen</t>
  </si>
  <si>
    <t>1946996</t>
  </si>
  <si>
    <t>Nikki -Vajaps</t>
  </si>
  <si>
    <t>1945340</t>
  </si>
  <si>
    <t>Ellane Farmer</t>
  </si>
  <si>
    <t>1711661</t>
  </si>
  <si>
    <t>Get Wiggy With It</t>
  </si>
  <si>
    <t>1732558</t>
  </si>
  <si>
    <t>Linda Anderson</t>
  </si>
  <si>
    <t>366579</t>
  </si>
  <si>
    <t>Isanory</t>
  </si>
  <si>
    <t>1834494</t>
  </si>
  <si>
    <t>julie horton</t>
  </si>
  <si>
    <t>88269</t>
  </si>
  <si>
    <t>Divine spear</t>
  </si>
  <si>
    <t>1941331</t>
  </si>
  <si>
    <t>50</t>
  </si>
  <si>
    <t>Loves Black STH</t>
  </si>
  <si>
    <t>1935876</t>
  </si>
  <si>
    <t>Annette Scott</t>
  </si>
  <si>
    <t>13110</t>
  </si>
  <si>
    <t>Jackpots Playboy</t>
  </si>
  <si>
    <t>1938269</t>
  </si>
  <si>
    <t>Carol O'Brien</t>
  </si>
  <si>
    <t>172588</t>
  </si>
  <si>
    <t>Ladies Wish</t>
  </si>
  <si>
    <t>1536084</t>
  </si>
  <si>
    <t>49</t>
  </si>
  <si>
    <t>Sue Maddocks</t>
  </si>
  <si>
    <t>196282</t>
  </si>
  <si>
    <t>Felino Premium</t>
  </si>
  <si>
    <t>1942599</t>
  </si>
  <si>
    <t>Topwood Merlin</t>
  </si>
  <si>
    <t>173284</t>
  </si>
  <si>
    <t>Susan Weston</t>
  </si>
  <si>
    <t>1910988</t>
  </si>
  <si>
    <t>Bekesbourne Waffle</t>
  </si>
  <si>
    <t>1931722</t>
  </si>
  <si>
    <t>Judge(s) : Ann Nicell</t>
  </si>
  <si>
    <t>Jane Price</t>
  </si>
  <si>
    <t>144223</t>
  </si>
  <si>
    <t>Five Firerings</t>
  </si>
  <si>
    <t>1633178A</t>
  </si>
  <si>
    <t>Rebecca Everitt</t>
  </si>
  <si>
    <t>1711434</t>
  </si>
  <si>
    <t>Lionhardt</t>
  </si>
  <si>
    <t>1832269</t>
  </si>
  <si>
    <t>Zanna Saville</t>
  </si>
  <si>
    <t>1711135</t>
  </si>
  <si>
    <t>Chelsea Herself</t>
  </si>
  <si>
    <t>1531766</t>
  </si>
  <si>
    <t>Theresa Britton</t>
  </si>
  <si>
    <t>1512561</t>
  </si>
  <si>
    <t>Gungadin</t>
  </si>
  <si>
    <t>1534146</t>
  </si>
  <si>
    <t>Verena Howson</t>
  </si>
  <si>
    <t>1918460</t>
  </si>
  <si>
    <t>Figaro V</t>
  </si>
  <si>
    <t>1940087</t>
  </si>
  <si>
    <t>Martin Watts</t>
  </si>
  <si>
    <t>1910972</t>
  </si>
  <si>
    <t>Quidams Choice</t>
  </si>
  <si>
    <t>1931662</t>
  </si>
  <si>
    <t>Sarah Turner</t>
  </si>
  <si>
    <t>1812210</t>
  </si>
  <si>
    <t>Double Diamant UK</t>
  </si>
  <si>
    <t>1833675</t>
  </si>
  <si>
    <t>Test/Class : 6 / E53</t>
  </si>
  <si>
    <t>Daisy Matthews</t>
  </si>
  <si>
    <t>1713418</t>
  </si>
  <si>
    <t>Conatdaor Z</t>
  </si>
  <si>
    <t>1735132</t>
  </si>
  <si>
    <t>Angela Westgarth</t>
  </si>
  <si>
    <t>200115</t>
  </si>
  <si>
    <t>Royal Heritage</t>
  </si>
  <si>
    <t>1931664</t>
  </si>
  <si>
    <t>Vanessa Hackett</t>
  </si>
  <si>
    <t>400416</t>
  </si>
  <si>
    <t>Picasso VD Dresseling</t>
  </si>
  <si>
    <t>1530692</t>
  </si>
  <si>
    <t>Test/Class : M61 / 7</t>
  </si>
  <si>
    <t>Chica d'Oro</t>
  </si>
  <si>
    <t>59135</t>
  </si>
  <si>
    <t>Cheryl Tuff</t>
  </si>
  <si>
    <t>326631</t>
  </si>
  <si>
    <t>Ritter Sport</t>
  </si>
  <si>
    <t>57307</t>
  </si>
  <si>
    <t>Vivi Klenum-Pottinger</t>
  </si>
  <si>
    <t>1916251</t>
  </si>
  <si>
    <t>Pictus Hotspot</t>
  </si>
  <si>
    <t>1937148</t>
  </si>
  <si>
    <t>Lauren Larter</t>
  </si>
  <si>
    <t>300756</t>
  </si>
  <si>
    <t>Temple of Freyja</t>
  </si>
  <si>
    <t>1936292</t>
  </si>
  <si>
    <t>70</t>
  </si>
  <si>
    <t>Trevor Downham</t>
  </si>
  <si>
    <t>18252</t>
  </si>
  <si>
    <t>Di Grazia</t>
  </si>
  <si>
    <t>1734234</t>
  </si>
  <si>
    <t>66</t>
  </si>
  <si>
    <t>Jack Boarder</t>
  </si>
  <si>
    <t>380237</t>
  </si>
  <si>
    <t>Geert III</t>
  </si>
  <si>
    <t>1443691</t>
  </si>
  <si>
    <t>27</t>
  </si>
  <si>
    <t>Romanno Motown</t>
  </si>
  <si>
    <t>Daisy Adamson</t>
  </si>
  <si>
    <t>1919997</t>
  </si>
  <si>
    <t>Sugar Rush I</t>
  </si>
  <si>
    <t>1942376</t>
  </si>
  <si>
    <t>Just Look At Me</t>
  </si>
  <si>
    <t>1732007</t>
  </si>
  <si>
    <t>Becky Morrish</t>
  </si>
  <si>
    <t>216801</t>
  </si>
  <si>
    <t>Kilsallagh Cathal</t>
  </si>
  <si>
    <t>42153</t>
  </si>
  <si>
    <t>Test/Class : 8 / M73</t>
  </si>
  <si>
    <t>Judge(s) : Hazel Wells</t>
  </si>
  <si>
    <t>Helen Browne</t>
  </si>
  <si>
    <t>1510229</t>
  </si>
  <si>
    <t>Jellybean II</t>
  </si>
  <si>
    <t>1530384</t>
  </si>
  <si>
    <t>Test/Class : AM91 / 9</t>
  </si>
  <si>
    <t>Dana Sandrock</t>
  </si>
  <si>
    <t>1923377</t>
  </si>
  <si>
    <t>Billie Jean 15</t>
  </si>
  <si>
    <t>Unregistered</t>
  </si>
  <si>
    <t>Maxine Dowman</t>
  </si>
  <si>
    <t>16942</t>
  </si>
  <si>
    <t>Biggles Tosha</t>
  </si>
  <si>
    <t>1432505</t>
  </si>
  <si>
    <t xml:space="preserve">Judge(s) : Anita Darken </t>
  </si>
  <si>
    <t>16</t>
  </si>
  <si>
    <t>Joseph Bright</t>
  </si>
  <si>
    <t>332135</t>
  </si>
  <si>
    <t>Diva Dior</t>
  </si>
  <si>
    <t>1632506</t>
  </si>
  <si>
    <t>Showgirl madonna</t>
  </si>
  <si>
    <t>Amanda Petts</t>
  </si>
  <si>
    <t>401606</t>
  </si>
  <si>
    <t>Armentero</t>
  </si>
  <si>
    <t>1936287</t>
  </si>
  <si>
    <t>Helen Lees</t>
  </si>
  <si>
    <t>402148</t>
  </si>
  <si>
    <t>Little walero</t>
  </si>
  <si>
    <t>59001</t>
  </si>
  <si>
    <t>Amo</t>
  </si>
  <si>
    <t>55593</t>
  </si>
  <si>
    <t>Joie de Vivre prins</t>
  </si>
  <si>
    <t>19300087</t>
  </si>
  <si>
    <t>Sally Hardwick</t>
  </si>
  <si>
    <t>825</t>
  </si>
  <si>
    <t>Dance on top</t>
  </si>
  <si>
    <t>163 1703</t>
  </si>
  <si>
    <t>Jane Von Seelen Hansen</t>
  </si>
  <si>
    <t>1414514</t>
  </si>
  <si>
    <t>Missy II</t>
  </si>
  <si>
    <t>61071</t>
  </si>
  <si>
    <t>Test/Class : GP / 15</t>
  </si>
  <si>
    <t>Judge(s) : Anita Darken</t>
  </si>
  <si>
    <t>Equador do MT</t>
  </si>
  <si>
    <t>1947538</t>
  </si>
  <si>
    <t>Jo Westlake</t>
  </si>
  <si>
    <t>1925295</t>
  </si>
  <si>
    <t>Trixies Sir Russell</t>
  </si>
  <si>
    <t>1949773</t>
  </si>
  <si>
    <t>71</t>
  </si>
  <si>
    <t>Linzie Henson</t>
  </si>
  <si>
    <t>1925534</t>
  </si>
  <si>
    <t>Escudo</t>
  </si>
  <si>
    <t>Test/Class : Ele FSM / 19</t>
  </si>
  <si>
    <t>Jackie Shearer</t>
  </si>
  <si>
    <t>286257</t>
  </si>
  <si>
    <t>Africa II</t>
  </si>
  <si>
    <t>1432945</t>
  </si>
  <si>
    <t>36</t>
  </si>
  <si>
    <t>Jo Freeman</t>
  </si>
  <si>
    <t>401782</t>
  </si>
  <si>
    <t>Chalk II</t>
  </si>
  <si>
    <t>58429</t>
  </si>
  <si>
    <t>Woodlander Santiago</t>
  </si>
  <si>
    <t>1833535</t>
  </si>
  <si>
    <t>1G</t>
  </si>
  <si>
    <t>1S</t>
  </si>
  <si>
    <t>1G (1st)</t>
  </si>
  <si>
    <t>2S</t>
  </si>
  <si>
    <t>3S</t>
  </si>
  <si>
    <t>4S</t>
  </si>
  <si>
    <t>1B</t>
  </si>
  <si>
    <t>1S (1st)</t>
  </si>
  <si>
    <t>5S</t>
  </si>
  <si>
    <t>2B</t>
  </si>
  <si>
    <t>1G (2nd)</t>
  </si>
  <si>
    <t>6S</t>
  </si>
  <si>
    <t>7S</t>
  </si>
  <si>
    <t>8S</t>
  </si>
  <si>
    <t>1S (2nd)</t>
  </si>
  <si>
    <t>5S=</t>
  </si>
  <si>
    <t>Total Points: 320</t>
  </si>
  <si>
    <t>1B (1st)</t>
  </si>
  <si>
    <t>3B</t>
  </si>
  <si>
    <t>4B</t>
  </si>
  <si>
    <t>5B</t>
  </si>
  <si>
    <t>6B</t>
  </si>
  <si>
    <t>2S (2nd)</t>
  </si>
  <si>
    <t>2G</t>
  </si>
  <si>
    <t>7B</t>
  </si>
  <si>
    <t>1B (2nd)</t>
  </si>
  <si>
    <t>2S (3rd)</t>
  </si>
  <si>
    <t>RET</t>
  </si>
  <si>
    <t>3G</t>
  </si>
  <si>
    <t>4G</t>
  </si>
  <si>
    <t>Total Points: 460</t>
  </si>
  <si>
    <t>Total Points: 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</si>
</sst>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5" fillId="0" borderId="1" xfId="0" applyFont="1" applyBorder="1" applyAlignment="1">
      <alignment horizontal="right"/>
    </xf>
    <xf numFmtId="0" fontId="1" fillId="3" borderId="1" xfId="1" applyFill="1" applyBorder="1" applyAlignment="1">
      <alignment horizontal="right"/>
    </xf>
    <xf numFmtId="0" fontId="1" fillId="0" borderId="1" xfId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20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6" fillId="0" borderId="1" xfId="0" applyNumberFormat="1" applyFont="1" applyBorder="1" applyAlignment="1">
      <alignment horizontal="left"/>
    </xf>
    <xf numFmtId="10" fontId="4" fillId="2" borderId="2" xfId="1" applyNumberFormat="1" applyFont="1" applyFill="1" applyBorder="1" applyAlignment="1">
      <alignment horizontal="center"/>
    </xf>
    <xf numFmtId="10" fontId="6" fillId="0" borderId="1" xfId="0" applyNumberFormat="1" applyFont="1" applyBorder="1"/>
    <xf numFmtId="10" fontId="0" fillId="0" borderId="1" xfId="0" applyNumberFormat="1" applyBorder="1"/>
    <xf numFmtId="164" fontId="6" fillId="0" borderId="1" xfId="0" applyNumberFormat="1" applyFont="1" applyBorder="1"/>
    <xf numFmtId="10" fontId="6" fillId="0" borderId="1" xfId="0" applyNumberFormat="1" applyFont="1" applyBorder="1" applyAlignment="1">
      <alignment horizontal="right"/>
    </xf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4" fillId="2" borderId="1" xfId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workbookViewId="0">
      <selection activeCell="A15" sqref="A15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65</v>
      </c>
    </row>
    <row r="4" spans="1:10" ht="18.75" x14ac:dyDescent="0.3">
      <c r="A4" s="3" t="s">
        <v>123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124</v>
      </c>
    </row>
    <row r="8" spans="1:10" ht="18.75" x14ac:dyDescent="0.3">
      <c r="A8" s="3"/>
    </row>
    <row r="9" spans="1:10" ht="18.75" customHeight="1" x14ac:dyDescent="0.25">
      <c r="A9" s="6" t="s">
        <v>31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6" t="s">
        <v>6</v>
      </c>
      <c r="H9" s="6"/>
      <c r="I9" s="6" t="s">
        <v>8</v>
      </c>
      <c r="J9" s="6" t="s">
        <v>9</v>
      </c>
    </row>
    <row r="10" spans="1:10" ht="18.75" customHeight="1" x14ac:dyDescent="0.25">
      <c r="A10" s="13" t="s">
        <v>354</v>
      </c>
      <c r="B10" s="13" t="s">
        <v>127</v>
      </c>
      <c r="C10" s="13" t="s">
        <v>133</v>
      </c>
      <c r="D10" s="13" t="s">
        <v>139</v>
      </c>
      <c r="E10" s="13" t="s">
        <v>145</v>
      </c>
      <c r="F10" s="13" t="s">
        <v>150</v>
      </c>
      <c r="G10" s="13" t="s">
        <v>12</v>
      </c>
      <c r="H10" s="24">
        <v>204.5</v>
      </c>
      <c r="I10" s="22">
        <f>H10/290</f>
        <v>0.70517241379310347</v>
      </c>
      <c r="J10" s="13">
        <v>70</v>
      </c>
    </row>
    <row r="11" spans="1:10" ht="18.75" customHeight="1" x14ac:dyDescent="0.25">
      <c r="A11" s="13" t="s">
        <v>353</v>
      </c>
      <c r="B11" s="13" t="s">
        <v>126</v>
      </c>
      <c r="C11" s="13" t="s">
        <v>132</v>
      </c>
      <c r="D11" s="13" t="s">
        <v>138</v>
      </c>
      <c r="E11" s="13" t="s">
        <v>144</v>
      </c>
      <c r="F11" s="13" t="s">
        <v>149</v>
      </c>
      <c r="G11" s="13" t="s">
        <v>14</v>
      </c>
      <c r="H11" s="13">
        <v>196</v>
      </c>
      <c r="I11" s="22">
        <f>H11/290</f>
        <v>0.67586206896551726</v>
      </c>
      <c r="J11" s="13">
        <v>68</v>
      </c>
    </row>
    <row r="12" spans="1:10" ht="18.75" customHeight="1" x14ac:dyDescent="0.25">
      <c r="A12" s="13" t="s">
        <v>355</v>
      </c>
      <c r="B12" s="13" t="s">
        <v>57</v>
      </c>
      <c r="C12" s="13" t="s">
        <v>131</v>
      </c>
      <c r="D12" s="13" t="s">
        <v>137</v>
      </c>
      <c r="E12" s="13" t="s">
        <v>143</v>
      </c>
      <c r="F12" s="13" t="s">
        <v>148</v>
      </c>
      <c r="G12" s="13" t="s">
        <v>14</v>
      </c>
      <c r="H12" s="13">
        <v>195</v>
      </c>
      <c r="I12" s="22">
        <f>H12/290</f>
        <v>0.67241379310344829</v>
      </c>
      <c r="J12" s="13">
        <v>67</v>
      </c>
    </row>
    <row r="13" spans="1:10" ht="18.75" customHeight="1" x14ac:dyDescent="0.25">
      <c r="A13" s="13" t="s">
        <v>356</v>
      </c>
      <c r="B13" s="13" t="s">
        <v>128</v>
      </c>
      <c r="C13" s="13" t="s">
        <v>134</v>
      </c>
      <c r="D13" s="13" t="s">
        <v>140</v>
      </c>
      <c r="E13" s="13" t="s">
        <v>146</v>
      </c>
      <c r="F13" s="13" t="s">
        <v>151</v>
      </c>
      <c r="G13" s="13" t="s">
        <v>14</v>
      </c>
      <c r="H13" s="13">
        <v>184</v>
      </c>
      <c r="I13" s="22">
        <f>H13/290</f>
        <v>0.6344827586206897</v>
      </c>
      <c r="J13" s="13">
        <v>66</v>
      </c>
    </row>
    <row r="14" spans="1:10" ht="18.75" customHeight="1" x14ac:dyDescent="0.25">
      <c r="A14" s="13" t="s">
        <v>357</v>
      </c>
      <c r="B14" s="13" t="s">
        <v>125</v>
      </c>
      <c r="C14" s="13" t="s">
        <v>130</v>
      </c>
      <c r="D14" s="13" t="s">
        <v>136</v>
      </c>
      <c r="E14" s="13" t="s">
        <v>142</v>
      </c>
      <c r="F14" s="13" t="s">
        <v>147</v>
      </c>
      <c r="G14" s="13" t="s">
        <v>14</v>
      </c>
      <c r="H14" s="13">
        <v>182</v>
      </c>
      <c r="I14" s="22">
        <f>H14/290</f>
        <v>0.62758620689655176</v>
      </c>
      <c r="J14" s="13">
        <v>63</v>
      </c>
    </row>
    <row r="15" spans="1:10" ht="18.75" customHeight="1" x14ac:dyDescent="0.25">
      <c r="A15" s="13" t="s">
        <v>358</v>
      </c>
      <c r="B15" s="13" t="s">
        <v>44</v>
      </c>
      <c r="C15" s="13" t="s">
        <v>129</v>
      </c>
      <c r="D15" s="13" t="s">
        <v>135</v>
      </c>
      <c r="E15" s="13" t="s">
        <v>141</v>
      </c>
      <c r="F15" s="13" t="s">
        <v>135</v>
      </c>
      <c r="G15" s="13" t="s">
        <v>13</v>
      </c>
      <c r="H15" s="24">
        <v>186.5</v>
      </c>
      <c r="I15" s="22">
        <f>H15/290</f>
        <v>0.64310344827586208</v>
      </c>
      <c r="J15" s="13">
        <v>65</v>
      </c>
    </row>
    <row r="16" spans="1:10" ht="18.75" customHeight="1" x14ac:dyDescent="0.25">
      <c r="A16" s="13"/>
      <c r="B16" s="13"/>
      <c r="C16" s="13"/>
      <c r="D16" s="13"/>
      <c r="E16" s="13"/>
      <c r="F16" s="13"/>
      <c r="G16" s="13"/>
      <c r="H16" s="13"/>
      <c r="I16" s="22"/>
      <c r="J16" s="13"/>
    </row>
    <row r="17" spans="1:10" ht="18.75" customHeight="1" x14ac:dyDescent="0.25">
      <c r="A17" s="13"/>
      <c r="B17" s="13"/>
      <c r="C17" s="13"/>
      <c r="D17" s="13"/>
      <c r="E17" s="13"/>
      <c r="F17" s="13"/>
      <c r="G17" s="13"/>
      <c r="H17" s="16"/>
      <c r="I17" s="22"/>
      <c r="J17" s="16"/>
    </row>
    <row r="18" spans="1:10" ht="18.75" customHeight="1" x14ac:dyDescent="0.25">
      <c r="A18" s="13"/>
      <c r="B18" s="13"/>
      <c r="C18" s="13"/>
      <c r="D18" s="13"/>
      <c r="E18" s="13"/>
      <c r="F18" s="13"/>
      <c r="G18" s="13"/>
      <c r="H18" s="13"/>
      <c r="I18" s="22"/>
      <c r="J18" s="13"/>
    </row>
  </sheetData>
  <sortState xmlns:xlrd2="http://schemas.microsoft.com/office/spreadsheetml/2017/richdata2" ref="A10:J15">
    <sortCondition ref="G10:G15" customList="Gold,Silver,Bronze"/>
    <sortCondition descending="1" ref="H10:H15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4BDC-BE57-4AC7-A027-E55A7F142774}">
  <dimension ref="A1:J16"/>
  <sheetViews>
    <sheetView workbookViewId="0">
      <selection activeCell="A14" sqref="A14"/>
    </sheetView>
  </sheetViews>
  <sheetFormatPr defaultRowHeight="15" x14ac:dyDescent="0.25"/>
  <cols>
    <col min="3" max="3" width="25" customWidth="1"/>
    <col min="5" max="5" width="24" customWidth="1"/>
  </cols>
  <sheetData>
    <row r="1" spans="1:10" ht="18.75" x14ac:dyDescent="0.3">
      <c r="A1" s="3" t="s">
        <v>27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67</v>
      </c>
      <c r="I3" s="17"/>
    </row>
    <row r="4" spans="1:10" ht="18.75" x14ac:dyDescent="0.3">
      <c r="A4" s="3" t="s">
        <v>123</v>
      </c>
      <c r="I4" s="17"/>
    </row>
    <row r="5" spans="1:10" ht="18.75" x14ac:dyDescent="0.3">
      <c r="A5" s="3" t="s">
        <v>55</v>
      </c>
      <c r="I5" s="17"/>
    </row>
    <row r="6" spans="1:10" ht="18.75" x14ac:dyDescent="0.3">
      <c r="A6" s="3" t="s">
        <v>34</v>
      </c>
      <c r="I6" s="17"/>
    </row>
    <row r="7" spans="1:10" ht="18.75" x14ac:dyDescent="0.3">
      <c r="A7" s="3" t="s">
        <v>301</v>
      </c>
      <c r="I7" s="17"/>
    </row>
    <row r="8" spans="1:10" x14ac:dyDescent="0.25">
      <c r="I8" s="17"/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20.100000000000001" customHeight="1" x14ac:dyDescent="0.25">
      <c r="A10" s="4" t="s">
        <v>31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ht="20.100000000000001" customHeight="1" x14ac:dyDescent="0.25">
      <c r="A11" s="1" t="s">
        <v>352</v>
      </c>
      <c r="B11" s="1" t="s">
        <v>74</v>
      </c>
      <c r="C11" s="1" t="s">
        <v>96</v>
      </c>
      <c r="D11" s="1" t="s">
        <v>97</v>
      </c>
      <c r="E11" s="1" t="s">
        <v>307</v>
      </c>
      <c r="F11" s="1" t="s">
        <v>98</v>
      </c>
      <c r="G11" s="1" t="s">
        <v>12</v>
      </c>
      <c r="H11" s="16">
        <v>259</v>
      </c>
      <c r="I11" s="25">
        <f>H11/380</f>
        <v>0.68157894736842106</v>
      </c>
      <c r="J11" s="16">
        <v>56</v>
      </c>
    </row>
    <row r="12" spans="1:10" ht="20.100000000000001" customHeight="1" x14ac:dyDescent="0.25">
      <c r="A12" s="1" t="s">
        <v>375</v>
      </c>
      <c r="B12" s="1" t="s">
        <v>302</v>
      </c>
      <c r="C12" s="1" t="s">
        <v>303</v>
      </c>
      <c r="D12" s="1" t="s">
        <v>304</v>
      </c>
      <c r="E12" s="1" t="s">
        <v>305</v>
      </c>
      <c r="F12" s="1" t="s">
        <v>306</v>
      </c>
      <c r="G12" s="1" t="s">
        <v>12</v>
      </c>
      <c r="H12" s="12">
        <v>257.5</v>
      </c>
      <c r="I12" s="25">
        <f>H12/380</f>
        <v>0.67763157894736847</v>
      </c>
      <c r="J12" s="12">
        <v>57</v>
      </c>
    </row>
    <row r="13" spans="1:10" ht="20.100000000000001" customHeight="1" x14ac:dyDescent="0.25">
      <c r="A13" s="1" t="s">
        <v>353</v>
      </c>
      <c r="B13" s="1" t="s">
        <v>119</v>
      </c>
      <c r="C13" s="1" t="s">
        <v>297</v>
      </c>
      <c r="D13" s="1" t="s">
        <v>298</v>
      </c>
      <c r="E13" s="1" t="s">
        <v>299</v>
      </c>
      <c r="F13" s="1" t="s">
        <v>300</v>
      </c>
      <c r="G13" s="1" t="s">
        <v>14</v>
      </c>
      <c r="H13" s="11">
        <v>279</v>
      </c>
      <c r="I13" s="25">
        <f>H13/380</f>
        <v>0.73421052631578942</v>
      </c>
      <c r="J13" s="11">
        <v>60</v>
      </c>
    </row>
    <row r="14" spans="1:10" ht="20.100000000000001" customHeight="1" x14ac:dyDescent="0.25">
      <c r="A14" s="1" t="s">
        <v>358</v>
      </c>
      <c r="B14" s="1" t="s">
        <v>85</v>
      </c>
      <c r="C14" s="1" t="s">
        <v>293</v>
      </c>
      <c r="D14" s="1" t="s">
        <v>294</v>
      </c>
      <c r="E14" s="1" t="s">
        <v>295</v>
      </c>
      <c r="F14" s="1" t="s">
        <v>296</v>
      </c>
      <c r="G14" s="1" t="s">
        <v>13</v>
      </c>
      <c r="H14" s="10">
        <v>267.5</v>
      </c>
      <c r="I14" s="25">
        <f>H14/380</f>
        <v>0.70394736842105265</v>
      </c>
      <c r="J14" s="10">
        <v>58</v>
      </c>
    </row>
    <row r="15" spans="1:10" x14ac:dyDescent="0.25">
      <c r="I15" s="17"/>
    </row>
    <row r="16" spans="1:10" x14ac:dyDescent="0.25">
      <c r="I16" s="17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8"/>
  <sheetViews>
    <sheetView topLeftCell="A3" workbookViewId="0">
      <selection activeCell="H18" sqref="H18:J18"/>
    </sheetView>
  </sheetViews>
  <sheetFormatPr defaultRowHeight="15" x14ac:dyDescent="0.25"/>
  <cols>
    <col min="3" max="3" width="18.5703125" customWidth="1"/>
    <col min="5" max="5" width="27.28515625" customWidth="1"/>
    <col min="6" max="6" width="12.85546875" customWidth="1"/>
    <col min="9" max="9" width="9.140625" style="17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61</v>
      </c>
    </row>
    <row r="4" spans="1:10" ht="18.75" x14ac:dyDescent="0.3">
      <c r="A4" s="3" t="s">
        <v>123</v>
      </c>
    </row>
    <row r="5" spans="1:10" ht="18.75" x14ac:dyDescent="0.3">
      <c r="A5" s="3" t="s">
        <v>30</v>
      </c>
    </row>
    <row r="6" spans="1:10" ht="18.75" x14ac:dyDescent="0.3">
      <c r="A6" s="3" t="s">
        <v>29</v>
      </c>
    </row>
    <row r="7" spans="1:10" ht="18.75" x14ac:dyDescent="0.3">
      <c r="A7" s="3" t="s">
        <v>301</v>
      </c>
    </row>
    <row r="10" spans="1:10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ht="18.75" customHeight="1" x14ac:dyDescent="0.25">
      <c r="A11" s="13" t="s">
        <v>354</v>
      </c>
      <c r="B11" s="13" t="s">
        <v>40</v>
      </c>
      <c r="C11" s="13" t="s">
        <v>78</v>
      </c>
      <c r="D11" s="13" t="s">
        <v>79</v>
      </c>
      <c r="E11" s="13" t="s">
        <v>318</v>
      </c>
      <c r="F11" s="13" t="s">
        <v>319</v>
      </c>
      <c r="G11" s="13" t="s">
        <v>12</v>
      </c>
      <c r="H11" s="1">
        <v>251.5</v>
      </c>
      <c r="I11" s="22">
        <f>H11/340</f>
        <v>0.73970588235294121</v>
      </c>
      <c r="J11" s="1">
        <v>16</v>
      </c>
    </row>
    <row r="12" spans="1:10" ht="18.75" customHeight="1" x14ac:dyDescent="0.25">
      <c r="A12" s="13" t="s">
        <v>375</v>
      </c>
      <c r="B12" s="13" t="s">
        <v>302</v>
      </c>
      <c r="C12" s="13" t="s">
        <v>303</v>
      </c>
      <c r="D12" s="13" t="s">
        <v>304</v>
      </c>
      <c r="E12" s="13" t="s">
        <v>305</v>
      </c>
      <c r="F12" s="13" t="s">
        <v>306</v>
      </c>
      <c r="G12" s="13" t="s">
        <v>12</v>
      </c>
      <c r="H12" s="13">
        <v>221</v>
      </c>
      <c r="I12" s="22">
        <f>H12/340</f>
        <v>0.65</v>
      </c>
      <c r="J12" s="13">
        <v>14</v>
      </c>
    </row>
    <row r="13" spans="1:10" ht="18.75" customHeight="1" x14ac:dyDescent="0.25">
      <c r="A13" s="13" t="s">
        <v>380</v>
      </c>
      <c r="B13" s="13" t="s">
        <v>56</v>
      </c>
      <c r="C13" s="13" t="s">
        <v>105</v>
      </c>
      <c r="D13" s="13" t="s">
        <v>106</v>
      </c>
      <c r="E13" s="13" t="s">
        <v>316</v>
      </c>
      <c r="F13" s="13" t="s">
        <v>317</v>
      </c>
      <c r="G13" s="13" t="s">
        <v>12</v>
      </c>
      <c r="H13" s="13">
        <v>219.5</v>
      </c>
      <c r="I13" s="22">
        <f>H13/340</f>
        <v>0.64558823529411768</v>
      </c>
      <c r="J13" s="13">
        <v>14</v>
      </c>
    </row>
    <row r="14" spans="1:10" ht="18.75" customHeight="1" x14ac:dyDescent="0.25">
      <c r="A14" s="13" t="s">
        <v>381</v>
      </c>
      <c r="B14" s="13" t="s">
        <v>74</v>
      </c>
      <c r="C14" s="13" t="s">
        <v>96</v>
      </c>
      <c r="D14" s="13" t="s">
        <v>97</v>
      </c>
      <c r="E14" s="13" t="s">
        <v>307</v>
      </c>
      <c r="F14" s="13" t="s">
        <v>98</v>
      </c>
      <c r="G14" s="13" t="s">
        <v>12</v>
      </c>
      <c r="H14" s="13">
        <v>212.5</v>
      </c>
      <c r="I14" s="22">
        <f>H14/340</f>
        <v>0.625</v>
      </c>
      <c r="J14" s="13">
        <v>13</v>
      </c>
    </row>
    <row r="15" spans="1:10" ht="18.75" customHeight="1" x14ac:dyDescent="0.25">
      <c r="A15" s="13" t="s">
        <v>366</v>
      </c>
      <c r="B15" s="13" t="s">
        <v>49</v>
      </c>
      <c r="C15" s="13" t="s">
        <v>90</v>
      </c>
      <c r="D15" s="13" t="s">
        <v>91</v>
      </c>
      <c r="E15" s="13" t="s">
        <v>110</v>
      </c>
      <c r="F15" s="13" t="s">
        <v>111</v>
      </c>
      <c r="G15" s="13" t="s">
        <v>14</v>
      </c>
      <c r="H15" s="13">
        <v>237</v>
      </c>
      <c r="I15" s="22">
        <f>H15/340</f>
        <v>0.69705882352941173</v>
      </c>
      <c r="J15" s="13">
        <v>15</v>
      </c>
    </row>
    <row r="16" spans="1:10" ht="18.75" customHeight="1" x14ac:dyDescent="0.25">
      <c r="A16" s="13" t="s">
        <v>355</v>
      </c>
      <c r="B16" s="13" t="s">
        <v>60</v>
      </c>
      <c r="C16" s="13" t="s">
        <v>320</v>
      </c>
      <c r="D16" s="13" t="s">
        <v>321</v>
      </c>
      <c r="E16" s="13" t="s">
        <v>322</v>
      </c>
      <c r="F16" s="13" t="s">
        <v>323</v>
      </c>
      <c r="G16" s="13" t="s">
        <v>14</v>
      </c>
      <c r="H16" s="1">
        <v>229.5</v>
      </c>
      <c r="I16" s="22">
        <f>H16/340</f>
        <v>0.67500000000000004</v>
      </c>
      <c r="J16" s="1">
        <v>14</v>
      </c>
    </row>
    <row r="17" spans="1:10" ht="18.75" customHeight="1" x14ac:dyDescent="0.25">
      <c r="A17" s="13" t="s">
        <v>358</v>
      </c>
      <c r="B17" s="13" t="s">
        <v>112</v>
      </c>
      <c r="C17" s="13" t="s">
        <v>312</v>
      </c>
      <c r="D17" s="13" t="s">
        <v>313</v>
      </c>
      <c r="E17" s="13" t="s">
        <v>314</v>
      </c>
      <c r="F17" s="13" t="s">
        <v>315</v>
      </c>
      <c r="G17" s="13" t="s">
        <v>13</v>
      </c>
      <c r="H17" s="13">
        <v>192.5</v>
      </c>
      <c r="I17" s="22">
        <f>H17/340</f>
        <v>0.56617647058823528</v>
      </c>
      <c r="J17" s="13">
        <v>12</v>
      </c>
    </row>
    <row r="18" spans="1:10" ht="18.75" customHeight="1" x14ac:dyDescent="0.25">
      <c r="A18" s="13" t="s">
        <v>379</v>
      </c>
      <c r="B18" s="13" t="s">
        <v>93</v>
      </c>
      <c r="C18" s="13" t="s">
        <v>282</v>
      </c>
      <c r="D18" s="13" t="s">
        <v>283</v>
      </c>
      <c r="E18" s="13" t="s">
        <v>310</v>
      </c>
      <c r="F18" s="13" t="s">
        <v>311</v>
      </c>
      <c r="G18" s="13" t="s">
        <v>13</v>
      </c>
      <c r="H18" s="16" t="s">
        <v>379</v>
      </c>
      <c r="I18" s="25" t="s">
        <v>379</v>
      </c>
      <c r="J18" s="16" t="s">
        <v>379</v>
      </c>
    </row>
  </sheetData>
  <sortState xmlns:xlrd2="http://schemas.microsoft.com/office/spreadsheetml/2017/richdata2" ref="A11:J16">
    <sortCondition ref="G11:G16"/>
    <sortCondition descending="1" ref="H11:H16"/>
  </sortState>
  <pageMargins left="0.7" right="0.7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C4B9-32D9-459F-8ECC-49666FDBE9DE}">
  <dimension ref="A1:J15"/>
  <sheetViews>
    <sheetView workbookViewId="0">
      <selection activeCell="A14" sqref="A14"/>
    </sheetView>
  </sheetViews>
  <sheetFormatPr defaultRowHeight="15" x14ac:dyDescent="0.25"/>
  <cols>
    <col min="3" max="3" width="24.42578125" customWidth="1"/>
    <col min="5" max="5" width="19.140625" customWidth="1"/>
  </cols>
  <sheetData>
    <row r="1" spans="1:10" ht="18.75" x14ac:dyDescent="0.3">
      <c r="A1" s="3" t="s">
        <v>16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61</v>
      </c>
      <c r="I3" s="17"/>
    </row>
    <row r="4" spans="1:10" ht="18.75" x14ac:dyDescent="0.3">
      <c r="A4" s="3" t="s">
        <v>123</v>
      </c>
      <c r="I4" s="17"/>
    </row>
    <row r="5" spans="1:10" ht="18.75" x14ac:dyDescent="0.3">
      <c r="A5" s="3" t="s">
        <v>99</v>
      </c>
      <c r="I5" s="17"/>
    </row>
    <row r="6" spans="1:10" ht="18.75" x14ac:dyDescent="0.3">
      <c r="A6" s="3" t="s">
        <v>29</v>
      </c>
      <c r="I6" s="17"/>
    </row>
    <row r="7" spans="1:10" ht="18.75" x14ac:dyDescent="0.3">
      <c r="A7" s="3" t="s">
        <v>301</v>
      </c>
      <c r="I7" s="17"/>
    </row>
    <row r="8" spans="1:10" x14ac:dyDescent="0.25">
      <c r="I8" s="17"/>
    </row>
    <row r="9" spans="1:10" x14ac:dyDescent="0.25">
      <c r="I9" s="17"/>
    </row>
    <row r="10" spans="1:10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ht="18.75" customHeight="1" x14ac:dyDescent="0.25">
      <c r="A11" s="13" t="s">
        <v>352</v>
      </c>
      <c r="B11" s="13" t="s">
        <v>40</v>
      </c>
      <c r="C11" s="13" t="s">
        <v>78</v>
      </c>
      <c r="D11" s="13" t="s">
        <v>79</v>
      </c>
      <c r="E11" s="13" t="s">
        <v>318</v>
      </c>
      <c r="F11" s="13" t="s">
        <v>319</v>
      </c>
      <c r="G11" s="13" t="s">
        <v>12</v>
      </c>
      <c r="H11" s="13">
        <v>247.5</v>
      </c>
      <c r="I11" s="22">
        <f>H11/340</f>
        <v>0.7279411764705882</v>
      </c>
      <c r="J11" s="13">
        <v>16</v>
      </c>
    </row>
    <row r="12" spans="1:10" ht="18.75" customHeight="1" x14ac:dyDescent="0.25">
      <c r="A12" s="13" t="s">
        <v>353</v>
      </c>
      <c r="B12" s="13" t="s">
        <v>60</v>
      </c>
      <c r="C12" s="13" t="s">
        <v>320</v>
      </c>
      <c r="D12" s="13" t="s">
        <v>321</v>
      </c>
      <c r="E12" s="13" t="s">
        <v>322</v>
      </c>
      <c r="F12" s="13" t="s">
        <v>323</v>
      </c>
      <c r="G12" s="13" t="s">
        <v>14</v>
      </c>
      <c r="H12" s="13">
        <v>234.5</v>
      </c>
      <c r="I12" s="22">
        <f>H12/340</f>
        <v>0.68970588235294117</v>
      </c>
      <c r="J12" s="13">
        <v>15</v>
      </c>
    </row>
    <row r="13" spans="1:10" ht="18.75" customHeight="1" x14ac:dyDescent="0.25">
      <c r="A13" s="13" t="s">
        <v>355</v>
      </c>
      <c r="B13" s="13" t="s">
        <v>48</v>
      </c>
      <c r="C13" s="13" t="s">
        <v>90</v>
      </c>
      <c r="D13" s="13" t="s">
        <v>91</v>
      </c>
      <c r="E13" s="13" t="s">
        <v>108</v>
      </c>
      <c r="F13" s="13" t="s">
        <v>109</v>
      </c>
      <c r="G13" s="13" t="s">
        <v>14</v>
      </c>
      <c r="H13" s="13">
        <v>232.5</v>
      </c>
      <c r="I13" s="22">
        <f>H13/340</f>
        <v>0.68382352941176472</v>
      </c>
      <c r="J13" s="13">
        <v>15</v>
      </c>
    </row>
    <row r="14" spans="1:10" ht="18.75" customHeight="1" x14ac:dyDescent="0.25">
      <c r="A14" s="13" t="s">
        <v>358</v>
      </c>
      <c r="B14" s="13" t="s">
        <v>95</v>
      </c>
      <c r="C14" s="13" t="s">
        <v>324</v>
      </c>
      <c r="D14" s="13" t="s">
        <v>325</v>
      </c>
      <c r="E14" s="13" t="s">
        <v>326</v>
      </c>
      <c r="F14" s="13" t="s">
        <v>327</v>
      </c>
      <c r="G14" s="13" t="s">
        <v>13</v>
      </c>
      <c r="H14" s="13">
        <v>219.5</v>
      </c>
      <c r="I14" s="22">
        <f>H14/340</f>
        <v>0.64558823529411768</v>
      </c>
      <c r="J14" s="13">
        <v>14</v>
      </c>
    </row>
    <row r="15" spans="1:10" ht="18.75" customHeight="1" x14ac:dyDescent="0.25">
      <c r="A15" s="13"/>
      <c r="B15" s="13"/>
      <c r="C15" s="13"/>
      <c r="D15" s="13"/>
      <c r="E15" s="13"/>
      <c r="F15" s="13"/>
      <c r="G15" s="13"/>
      <c r="H15" s="13"/>
      <c r="I15" s="22">
        <f t="shared" ref="I11:I15" si="0">H15/340</f>
        <v>0</v>
      </c>
      <c r="J15" s="13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AC402-2457-4A78-AC8F-2C84D7FBA0A1}">
  <dimension ref="A1:J15"/>
  <sheetViews>
    <sheetView workbookViewId="0">
      <selection activeCell="H11" sqref="H11"/>
    </sheetView>
  </sheetViews>
  <sheetFormatPr defaultRowHeight="15" x14ac:dyDescent="0.25"/>
  <cols>
    <col min="3" max="3" width="16.28515625" customWidth="1"/>
    <col min="5" max="5" width="17" customWidth="1"/>
  </cols>
  <sheetData>
    <row r="1" spans="1:10" ht="18.75" x14ac:dyDescent="0.3">
      <c r="A1" s="3" t="s">
        <v>16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61</v>
      </c>
      <c r="I3" s="17"/>
    </row>
    <row r="4" spans="1:10" ht="18.75" x14ac:dyDescent="0.3">
      <c r="A4" s="3" t="s">
        <v>123</v>
      </c>
      <c r="I4" s="17"/>
    </row>
    <row r="5" spans="1:10" ht="18.75" x14ac:dyDescent="0.3">
      <c r="A5" s="3" t="s">
        <v>328</v>
      </c>
      <c r="I5" s="17"/>
    </row>
    <row r="6" spans="1:10" ht="18.75" x14ac:dyDescent="0.3">
      <c r="A6" s="3" t="s">
        <v>382</v>
      </c>
      <c r="I6" s="17"/>
    </row>
    <row r="7" spans="1:10" ht="18.75" x14ac:dyDescent="0.3">
      <c r="A7" s="3" t="s">
        <v>329</v>
      </c>
      <c r="I7" s="17"/>
    </row>
    <row r="8" spans="1:10" x14ac:dyDescent="0.25">
      <c r="I8" s="17"/>
    </row>
    <row r="9" spans="1:10" x14ac:dyDescent="0.25">
      <c r="I9" s="17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18.75" customHeight="1" x14ac:dyDescent="0.25">
      <c r="A11" s="13" t="s">
        <v>352</v>
      </c>
      <c r="B11" s="13" t="s">
        <v>103</v>
      </c>
      <c r="C11" s="13" t="s">
        <v>308</v>
      </c>
      <c r="D11" s="13" t="s">
        <v>309</v>
      </c>
      <c r="E11" s="13" t="s">
        <v>330</v>
      </c>
      <c r="F11" s="13" t="s">
        <v>331</v>
      </c>
      <c r="G11" s="13" t="s">
        <v>12</v>
      </c>
      <c r="H11" s="13">
        <v>305</v>
      </c>
      <c r="I11" s="22">
        <f>H11/460</f>
        <v>0.66304347826086951</v>
      </c>
      <c r="J11" s="13">
        <v>14</v>
      </c>
    </row>
    <row r="12" spans="1:10" ht="18.75" customHeight="1" x14ac:dyDescent="0.25">
      <c r="A12" s="1"/>
      <c r="B12" s="1"/>
      <c r="C12" s="1"/>
      <c r="D12" s="1"/>
      <c r="E12" s="1"/>
      <c r="F12" s="1"/>
      <c r="G12" s="1"/>
      <c r="H12" s="13"/>
      <c r="I12" s="22"/>
      <c r="J12" s="13"/>
    </row>
    <row r="13" spans="1:10" ht="18.75" customHeight="1" x14ac:dyDescent="0.25">
      <c r="A13" s="15"/>
      <c r="B13" s="13"/>
      <c r="C13" s="13"/>
      <c r="D13" s="13"/>
      <c r="E13" s="13"/>
      <c r="F13" s="13"/>
      <c r="G13" s="13"/>
      <c r="H13" s="13"/>
      <c r="I13" s="22"/>
      <c r="J13" s="13"/>
    </row>
    <row r="14" spans="1:10" ht="18.75" customHeight="1" x14ac:dyDescent="0.25">
      <c r="A14" s="15"/>
      <c r="B14" s="13"/>
      <c r="C14" s="13"/>
      <c r="D14" s="13"/>
      <c r="E14" s="13"/>
      <c r="F14" s="13"/>
      <c r="G14" s="13"/>
      <c r="H14" s="1"/>
      <c r="I14" s="23"/>
      <c r="J14" s="1"/>
    </row>
    <row r="15" spans="1:10" ht="18.75" customHeight="1" x14ac:dyDescent="0.25">
      <c r="A15" s="15"/>
      <c r="B15" s="13"/>
      <c r="C15" s="13"/>
      <c r="D15" s="13"/>
      <c r="E15" s="13"/>
      <c r="F15" s="13"/>
      <c r="G15" s="13"/>
      <c r="H15" s="1"/>
      <c r="I15" s="23"/>
      <c r="J15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EFA2-2ACC-423F-94A7-2FA80EC67A1F}">
  <dimension ref="A1:J14"/>
  <sheetViews>
    <sheetView workbookViewId="0">
      <selection activeCell="A12" sqref="A12"/>
    </sheetView>
  </sheetViews>
  <sheetFormatPr defaultRowHeight="15" x14ac:dyDescent="0.25"/>
  <cols>
    <col min="3" max="3" width="20.5703125" customWidth="1"/>
    <col min="5" max="5" width="27.5703125" customWidth="1"/>
    <col min="9" max="9" width="9.140625" style="17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62</v>
      </c>
    </row>
    <row r="4" spans="1:10" ht="18.75" x14ac:dyDescent="0.3">
      <c r="A4" s="3" t="s">
        <v>123</v>
      </c>
    </row>
    <row r="5" spans="1:10" ht="18.75" x14ac:dyDescent="0.3">
      <c r="A5" s="3" t="s">
        <v>118</v>
      </c>
    </row>
    <row r="6" spans="1:10" ht="18.75" x14ac:dyDescent="0.3">
      <c r="A6" s="3" t="s">
        <v>77</v>
      </c>
    </row>
    <row r="7" spans="1:10" ht="18.75" x14ac:dyDescent="0.3">
      <c r="A7" s="3" t="s">
        <v>301</v>
      </c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18.75" customHeight="1" x14ac:dyDescent="0.25">
      <c r="A11" s="13" t="s">
        <v>358</v>
      </c>
      <c r="B11" s="13" t="s">
        <v>59</v>
      </c>
      <c r="C11" s="13" t="s">
        <v>332</v>
      </c>
      <c r="D11" s="13" t="s">
        <v>333</v>
      </c>
      <c r="E11" s="13" t="s">
        <v>334</v>
      </c>
      <c r="F11" s="13" t="s">
        <v>335</v>
      </c>
      <c r="G11" s="13" t="s">
        <v>13</v>
      </c>
      <c r="H11" s="1">
        <v>131.5</v>
      </c>
      <c r="I11" s="22">
        <f>H11/180</f>
        <v>0.73055555555555551</v>
      </c>
      <c r="J11" s="1">
        <v>68</v>
      </c>
    </row>
    <row r="12" spans="1:10" ht="18.75" customHeight="1" x14ac:dyDescent="0.25">
      <c r="A12" s="13" t="s">
        <v>361</v>
      </c>
      <c r="B12" s="13" t="s">
        <v>336</v>
      </c>
      <c r="C12" s="13" t="s">
        <v>337</v>
      </c>
      <c r="D12" s="13" t="s">
        <v>338</v>
      </c>
      <c r="E12" s="13" t="s">
        <v>339</v>
      </c>
      <c r="F12" s="13" t="s">
        <v>338</v>
      </c>
      <c r="G12" s="13" t="s">
        <v>13</v>
      </c>
      <c r="H12" s="13">
        <v>126.5</v>
      </c>
      <c r="I12" s="22">
        <f>H12/180</f>
        <v>0.70277777777777772</v>
      </c>
      <c r="J12" s="13">
        <v>65</v>
      </c>
    </row>
    <row r="13" spans="1:10" ht="18.75" customHeight="1" x14ac:dyDescent="0.25">
      <c r="A13" s="26"/>
      <c r="B13" s="1"/>
      <c r="C13" s="1"/>
      <c r="D13" s="1"/>
      <c r="E13" s="1"/>
      <c r="F13" s="1"/>
      <c r="G13" s="1"/>
      <c r="H13" s="1"/>
      <c r="I13" s="22"/>
      <c r="J13" s="1"/>
    </row>
    <row r="14" spans="1:10" x14ac:dyDescent="0.25">
      <c r="A14" t="s">
        <v>33</v>
      </c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405BE-91F4-460D-9F41-80D7B62DBADC}">
  <dimension ref="A1:J12"/>
  <sheetViews>
    <sheetView workbookViewId="0">
      <selection activeCell="A6" sqref="A6"/>
    </sheetView>
  </sheetViews>
  <sheetFormatPr defaultRowHeight="15" x14ac:dyDescent="0.25"/>
  <cols>
    <col min="3" max="3" width="20" customWidth="1"/>
    <col min="5" max="5" width="22.42578125" customWidth="1"/>
  </cols>
  <sheetData>
    <row r="1" spans="1:10" ht="18.75" x14ac:dyDescent="0.3">
      <c r="A1" s="3" t="s">
        <v>16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62</v>
      </c>
      <c r="I3" s="17"/>
    </row>
    <row r="4" spans="1:10" ht="18.75" x14ac:dyDescent="0.3">
      <c r="A4" s="3" t="s">
        <v>123</v>
      </c>
      <c r="I4" s="17"/>
    </row>
    <row r="5" spans="1:10" ht="18.75" x14ac:dyDescent="0.3">
      <c r="A5" s="3" t="s">
        <v>340</v>
      </c>
      <c r="I5" s="17"/>
    </row>
    <row r="6" spans="1:10" ht="18.75" x14ac:dyDescent="0.3">
      <c r="A6" s="3" t="s">
        <v>383</v>
      </c>
      <c r="I6" s="17"/>
    </row>
    <row r="7" spans="1:10" ht="18.75" x14ac:dyDescent="0.3">
      <c r="A7" s="3" t="s">
        <v>207</v>
      </c>
      <c r="I7" s="17"/>
    </row>
    <row r="8" spans="1:10" x14ac:dyDescent="0.25">
      <c r="I8" s="17"/>
    </row>
    <row r="9" spans="1:10" x14ac:dyDescent="0.25">
      <c r="I9" s="17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18.75" customHeight="1" x14ac:dyDescent="0.25">
      <c r="A11" s="13" t="s">
        <v>353</v>
      </c>
      <c r="B11" s="13" t="s">
        <v>80</v>
      </c>
      <c r="C11" s="13" t="s">
        <v>341</v>
      </c>
      <c r="D11" s="13" t="s">
        <v>342</v>
      </c>
      <c r="E11" s="13" t="s">
        <v>343</v>
      </c>
      <c r="F11" s="13" t="s">
        <v>344</v>
      </c>
      <c r="G11" s="13" t="s">
        <v>14</v>
      </c>
      <c r="H11" s="13">
        <v>172.5</v>
      </c>
      <c r="I11" s="22">
        <v>0.66349999999999998</v>
      </c>
      <c r="J11" s="13">
        <v>88</v>
      </c>
    </row>
    <row r="12" spans="1:10" ht="18.75" customHeight="1" x14ac:dyDescent="0.25">
      <c r="A12" s="13" t="s">
        <v>358</v>
      </c>
      <c r="B12" s="13" t="s">
        <v>21</v>
      </c>
      <c r="C12" s="13" t="s">
        <v>276</v>
      </c>
      <c r="D12" s="13" t="s">
        <v>277</v>
      </c>
      <c r="E12" s="13" t="s">
        <v>278</v>
      </c>
      <c r="F12" s="13" t="s">
        <v>279</v>
      </c>
      <c r="G12" s="13" t="s">
        <v>13</v>
      </c>
      <c r="H12" s="13">
        <v>177</v>
      </c>
      <c r="I12" s="22">
        <v>0.68079999999999996</v>
      </c>
      <c r="J12" s="13">
        <v>89.5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F10E-D09E-408B-B2B3-7317DDC852DC}">
  <dimension ref="A1:J15"/>
  <sheetViews>
    <sheetView workbookViewId="0">
      <selection activeCell="A13" sqref="A13"/>
    </sheetView>
  </sheetViews>
  <sheetFormatPr defaultRowHeight="15" x14ac:dyDescent="0.25"/>
  <cols>
    <col min="3" max="3" width="20.85546875" customWidth="1"/>
    <col min="5" max="5" width="28.7109375" customWidth="1"/>
  </cols>
  <sheetData>
    <row r="1" spans="1:10" ht="18.75" x14ac:dyDescent="0.3">
      <c r="A1" s="3" t="s">
        <v>16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61</v>
      </c>
      <c r="I3" s="17"/>
    </row>
    <row r="4" spans="1:10" ht="18.75" x14ac:dyDescent="0.3">
      <c r="A4" s="3" t="s">
        <v>123</v>
      </c>
      <c r="I4" s="17"/>
    </row>
    <row r="5" spans="1:10" ht="18.75" x14ac:dyDescent="0.3">
      <c r="A5" s="3" t="s">
        <v>116</v>
      </c>
      <c r="I5" s="17"/>
    </row>
    <row r="6" spans="1:10" ht="18.75" x14ac:dyDescent="0.3">
      <c r="A6" s="3" t="s">
        <v>114</v>
      </c>
      <c r="I6" s="17"/>
    </row>
    <row r="7" spans="1:10" ht="18.75" x14ac:dyDescent="0.3">
      <c r="A7" s="3" t="s">
        <v>207</v>
      </c>
      <c r="I7" s="17"/>
    </row>
    <row r="8" spans="1:10" x14ac:dyDescent="0.25">
      <c r="I8" s="17"/>
    </row>
    <row r="9" spans="1:10" x14ac:dyDescent="0.25">
      <c r="I9" s="17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20.100000000000001" customHeight="1" x14ac:dyDescent="0.25">
      <c r="A11" s="13" t="s">
        <v>353</v>
      </c>
      <c r="B11" s="13" t="s">
        <v>76</v>
      </c>
      <c r="C11" s="13" t="s">
        <v>282</v>
      </c>
      <c r="D11" s="13" t="s">
        <v>283</v>
      </c>
      <c r="E11" s="13" t="s">
        <v>284</v>
      </c>
      <c r="F11" s="13" t="s">
        <v>285</v>
      </c>
      <c r="G11" s="13" t="s">
        <v>14</v>
      </c>
      <c r="H11" s="13">
        <v>211.5</v>
      </c>
      <c r="I11" s="22">
        <v>0.70499999999999996</v>
      </c>
      <c r="J11" s="13">
        <v>108</v>
      </c>
    </row>
    <row r="12" spans="1:10" ht="20.100000000000001" customHeight="1" x14ac:dyDescent="0.25">
      <c r="A12" s="13" t="s">
        <v>358</v>
      </c>
      <c r="B12" s="13" t="s">
        <v>345</v>
      </c>
      <c r="C12" s="13" t="s">
        <v>346</v>
      </c>
      <c r="D12" s="13" t="s">
        <v>347</v>
      </c>
      <c r="E12" s="13" t="s">
        <v>348</v>
      </c>
      <c r="F12" s="13" t="s">
        <v>349</v>
      </c>
      <c r="G12" s="13" t="s">
        <v>13</v>
      </c>
      <c r="H12" s="13">
        <v>200</v>
      </c>
      <c r="I12" s="22">
        <f t="shared" ref="I12" si="0">H12/300</f>
        <v>0.66666666666666663</v>
      </c>
      <c r="J12" s="13">
        <v>102</v>
      </c>
    </row>
    <row r="13" spans="1:10" ht="20.100000000000001" customHeight="1" x14ac:dyDescent="0.25">
      <c r="A13" s="13" t="s">
        <v>361</v>
      </c>
      <c r="B13" s="13" t="s">
        <v>25</v>
      </c>
      <c r="C13" s="13" t="s">
        <v>216</v>
      </c>
      <c r="D13" s="13" t="s">
        <v>217</v>
      </c>
      <c r="E13" s="13" t="s">
        <v>280</v>
      </c>
      <c r="F13" s="13" t="s">
        <v>281</v>
      </c>
      <c r="G13" s="13" t="s">
        <v>13</v>
      </c>
      <c r="H13" s="13">
        <v>193.5</v>
      </c>
      <c r="I13" s="22">
        <v>0.64500000000000002</v>
      </c>
      <c r="J13" s="13">
        <v>99</v>
      </c>
    </row>
    <row r="14" spans="1:10" ht="20.100000000000001" customHeight="1" x14ac:dyDescent="0.25">
      <c r="A14" s="13"/>
      <c r="B14" s="13"/>
      <c r="C14" s="13"/>
      <c r="D14" s="13"/>
      <c r="E14" s="13"/>
      <c r="F14" s="13"/>
      <c r="G14" s="13"/>
      <c r="H14" s="13"/>
      <c r="I14" s="22"/>
      <c r="J14" s="13"/>
    </row>
    <row r="15" spans="1:10" ht="20.100000000000001" customHeight="1" x14ac:dyDescent="0.25">
      <c r="A15" s="13"/>
      <c r="B15" s="13"/>
      <c r="C15" s="13"/>
      <c r="D15" s="13"/>
      <c r="E15" s="13"/>
      <c r="F15" s="13"/>
      <c r="G15" s="13"/>
      <c r="H15" s="13"/>
      <c r="I15" s="22"/>
      <c r="J15" s="13"/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60FBD-833F-4424-9CA8-7C4ECAF678F4}">
  <dimension ref="A1:J15"/>
  <sheetViews>
    <sheetView workbookViewId="0">
      <selection activeCell="A12" sqref="A12"/>
    </sheetView>
  </sheetViews>
  <sheetFormatPr defaultRowHeight="15" x14ac:dyDescent="0.25"/>
  <cols>
    <col min="3" max="3" width="21.42578125" customWidth="1"/>
    <col min="5" max="5" width="17.28515625" customWidth="1"/>
  </cols>
  <sheetData>
    <row r="1" spans="1:10" ht="18.75" x14ac:dyDescent="0.3">
      <c r="A1" s="3" t="s">
        <v>16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61</v>
      </c>
      <c r="I3" s="17"/>
    </row>
    <row r="4" spans="1:10" ht="18.75" x14ac:dyDescent="0.3">
      <c r="A4" s="3" t="s">
        <v>123</v>
      </c>
      <c r="I4" s="17"/>
    </row>
    <row r="5" spans="1:10" ht="18.75" x14ac:dyDescent="0.3">
      <c r="A5" s="3" t="s">
        <v>113</v>
      </c>
      <c r="I5" s="17"/>
    </row>
    <row r="6" spans="1:10" ht="18.75" x14ac:dyDescent="0.3">
      <c r="A6" s="3" t="s">
        <v>114</v>
      </c>
      <c r="I6" s="17"/>
    </row>
    <row r="7" spans="1:10" ht="18.75" x14ac:dyDescent="0.3">
      <c r="A7" s="3" t="s">
        <v>301</v>
      </c>
      <c r="I7" s="17"/>
    </row>
    <row r="8" spans="1:10" x14ac:dyDescent="0.25">
      <c r="I8" s="17"/>
    </row>
    <row r="9" spans="1:10" x14ac:dyDescent="0.25">
      <c r="I9" s="17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18.75" customHeight="1" x14ac:dyDescent="0.25">
      <c r="A11" s="13" t="s">
        <v>353</v>
      </c>
      <c r="B11" s="13" t="s">
        <v>82</v>
      </c>
      <c r="C11" s="13" t="s">
        <v>86</v>
      </c>
      <c r="D11" s="13" t="s">
        <v>87</v>
      </c>
      <c r="E11" s="13" t="s">
        <v>350</v>
      </c>
      <c r="F11" s="13" t="s">
        <v>351</v>
      </c>
      <c r="G11" s="13" t="s">
        <v>14</v>
      </c>
      <c r="H11" s="13">
        <v>190.5</v>
      </c>
      <c r="I11" s="22">
        <f>H11/300</f>
        <v>0.63500000000000001</v>
      </c>
      <c r="J11" s="13">
        <v>94.5</v>
      </c>
    </row>
    <row r="12" spans="1:10" ht="18.75" customHeight="1" x14ac:dyDescent="0.25">
      <c r="A12" s="13" t="s">
        <v>358</v>
      </c>
      <c r="B12" s="13" t="s">
        <v>24</v>
      </c>
      <c r="C12" s="13" t="s">
        <v>282</v>
      </c>
      <c r="D12" s="13" t="s">
        <v>283</v>
      </c>
      <c r="E12" s="13" t="s">
        <v>310</v>
      </c>
      <c r="F12" s="13" t="s">
        <v>311</v>
      </c>
      <c r="G12" s="13" t="s">
        <v>13</v>
      </c>
      <c r="H12" s="13">
        <v>197.5</v>
      </c>
      <c r="I12" s="22">
        <f>H12/300</f>
        <v>0.65833333333333333</v>
      </c>
      <c r="J12" s="13">
        <v>106.5</v>
      </c>
    </row>
    <row r="13" spans="1:10" ht="18.75" customHeight="1" x14ac:dyDescent="0.25">
      <c r="A13" s="1"/>
      <c r="B13" s="1"/>
      <c r="C13" s="1"/>
      <c r="D13" s="1"/>
      <c r="E13" s="1"/>
      <c r="F13" s="1"/>
      <c r="G13" s="1"/>
      <c r="H13" s="13"/>
      <c r="I13" s="22"/>
      <c r="J13" s="13"/>
    </row>
    <row r="14" spans="1:10" ht="15.75" x14ac:dyDescent="0.25">
      <c r="A14" s="13"/>
      <c r="B14" s="13"/>
      <c r="C14" s="13"/>
      <c r="D14" s="13"/>
      <c r="E14" s="13"/>
      <c r="F14" s="13"/>
      <c r="G14" s="13"/>
      <c r="H14" s="13"/>
      <c r="I14" s="22"/>
      <c r="J14" s="13"/>
    </row>
    <row r="15" spans="1:10" ht="15.75" x14ac:dyDescent="0.25">
      <c r="A15" s="13"/>
      <c r="B15" s="13"/>
      <c r="C15" s="13"/>
      <c r="D15" s="13"/>
      <c r="E15" s="13"/>
      <c r="F15" s="13"/>
      <c r="G15" s="13"/>
      <c r="H15" s="13"/>
      <c r="I15" s="22"/>
      <c r="J15" s="13"/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topLeftCell="A4" workbookViewId="0">
      <selection activeCell="A18" sqref="A18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17" bestFit="1" customWidth="1"/>
    <col min="11" max="11" width="12.140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61</v>
      </c>
    </row>
    <row r="4" spans="1:10" ht="18.75" x14ac:dyDescent="0.3">
      <c r="A4" s="3" t="s">
        <v>123</v>
      </c>
    </row>
    <row r="5" spans="1:10" ht="18.75" x14ac:dyDescent="0.3">
      <c r="A5" s="3" t="s">
        <v>17</v>
      </c>
    </row>
    <row r="6" spans="1:10" ht="18.75" x14ac:dyDescent="0.3">
      <c r="A6" s="3" t="s">
        <v>18</v>
      </c>
    </row>
    <row r="7" spans="1:10" ht="18.75" x14ac:dyDescent="0.3">
      <c r="A7" s="3" t="s">
        <v>164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18.75" customHeight="1" x14ac:dyDescent="0.25">
      <c r="A10" s="6" t="s">
        <v>31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18.75" customHeight="1" x14ac:dyDescent="0.25">
      <c r="A11" s="13" t="s">
        <v>352</v>
      </c>
      <c r="B11" s="13" t="s">
        <v>127</v>
      </c>
      <c r="C11" s="13" t="s">
        <v>133</v>
      </c>
      <c r="D11" s="13" t="s">
        <v>139</v>
      </c>
      <c r="E11" s="13" t="s">
        <v>145</v>
      </c>
      <c r="F11" s="13" t="s">
        <v>150</v>
      </c>
      <c r="G11" s="13" t="s">
        <v>12</v>
      </c>
      <c r="H11" s="14">
        <v>159</v>
      </c>
      <c r="I11" s="20">
        <f>H11/240</f>
        <v>0.66249999999999998</v>
      </c>
      <c r="J11" s="14">
        <v>67</v>
      </c>
    </row>
    <row r="12" spans="1:10" ht="18.75" customHeight="1" x14ac:dyDescent="0.25">
      <c r="A12" s="13" t="s">
        <v>359</v>
      </c>
      <c r="B12" s="13" t="s">
        <v>68</v>
      </c>
      <c r="C12" s="13" t="s">
        <v>156</v>
      </c>
      <c r="D12" s="13" t="s">
        <v>157</v>
      </c>
      <c r="E12" s="13" t="s">
        <v>158</v>
      </c>
      <c r="F12" s="13" t="s">
        <v>159</v>
      </c>
      <c r="G12" s="13" t="s">
        <v>14</v>
      </c>
      <c r="H12" s="14">
        <v>163.5</v>
      </c>
      <c r="I12" s="20">
        <f>H12/240</f>
        <v>0.68125000000000002</v>
      </c>
      <c r="J12" s="14">
        <v>68</v>
      </c>
    </row>
    <row r="13" spans="1:10" ht="18.75" customHeight="1" x14ac:dyDescent="0.25">
      <c r="A13" s="13" t="s">
        <v>355</v>
      </c>
      <c r="B13" s="13" t="s">
        <v>117</v>
      </c>
      <c r="C13" s="13" t="s">
        <v>152</v>
      </c>
      <c r="D13" s="13" t="s">
        <v>153</v>
      </c>
      <c r="E13" s="13" t="s">
        <v>154</v>
      </c>
      <c r="F13" s="13" t="s">
        <v>155</v>
      </c>
      <c r="G13" s="13" t="s">
        <v>14</v>
      </c>
      <c r="H13" s="14">
        <v>163</v>
      </c>
      <c r="I13" s="20">
        <f>H13/240</f>
        <v>0.6791666666666667</v>
      </c>
      <c r="J13" s="14">
        <v>68</v>
      </c>
    </row>
    <row r="14" spans="1:10" ht="18.75" customHeight="1" x14ac:dyDescent="0.25">
      <c r="A14" s="13" t="s">
        <v>356</v>
      </c>
      <c r="B14" s="13" t="s">
        <v>57</v>
      </c>
      <c r="C14" s="13" t="s">
        <v>131</v>
      </c>
      <c r="D14" s="13" t="s">
        <v>137</v>
      </c>
      <c r="E14" s="13" t="s">
        <v>143</v>
      </c>
      <c r="F14" s="13" t="s">
        <v>148</v>
      </c>
      <c r="G14" s="13" t="s">
        <v>14</v>
      </c>
      <c r="H14" s="27">
        <v>154.5</v>
      </c>
      <c r="I14" s="20">
        <f>H14/240</f>
        <v>0.64375000000000004</v>
      </c>
      <c r="J14" s="27">
        <v>65</v>
      </c>
    </row>
    <row r="15" spans="1:10" ht="18.75" customHeight="1" x14ac:dyDescent="0.25">
      <c r="A15" s="13" t="s">
        <v>357</v>
      </c>
      <c r="B15" s="13" t="s">
        <v>126</v>
      </c>
      <c r="C15" s="13" t="s">
        <v>132</v>
      </c>
      <c r="D15" s="13" t="s">
        <v>138</v>
      </c>
      <c r="E15" s="13" t="s">
        <v>144</v>
      </c>
      <c r="F15" s="13" t="s">
        <v>149</v>
      </c>
      <c r="G15" s="13" t="s">
        <v>14</v>
      </c>
      <c r="H15" s="27">
        <v>151.5</v>
      </c>
      <c r="I15" s="20">
        <f>H15/240</f>
        <v>0.63124999999999998</v>
      </c>
      <c r="J15" s="27">
        <v>65</v>
      </c>
    </row>
    <row r="16" spans="1:10" ht="18.75" customHeight="1" x14ac:dyDescent="0.25">
      <c r="A16" s="13" t="s">
        <v>360</v>
      </c>
      <c r="B16" s="13" t="s">
        <v>125</v>
      </c>
      <c r="C16" s="13" t="s">
        <v>130</v>
      </c>
      <c r="D16" s="13" t="s">
        <v>136</v>
      </c>
      <c r="E16" s="13" t="s">
        <v>142</v>
      </c>
      <c r="F16" s="13" t="s">
        <v>147</v>
      </c>
      <c r="G16" s="13" t="s">
        <v>14</v>
      </c>
      <c r="H16" s="14">
        <v>150.5</v>
      </c>
      <c r="I16" s="20">
        <f>H16/240</f>
        <v>0.62708333333333333</v>
      </c>
      <c r="J16" s="14">
        <v>63</v>
      </c>
    </row>
    <row r="17" spans="1:10" ht="18.75" customHeight="1" x14ac:dyDescent="0.25">
      <c r="A17" s="13" t="s">
        <v>358</v>
      </c>
      <c r="B17" s="13" t="s">
        <v>47</v>
      </c>
      <c r="C17" s="13" t="s">
        <v>129</v>
      </c>
      <c r="D17" s="13" t="s">
        <v>135</v>
      </c>
      <c r="E17" s="13" t="s">
        <v>141</v>
      </c>
      <c r="F17" s="13" t="s">
        <v>135</v>
      </c>
      <c r="G17" s="13" t="s">
        <v>13</v>
      </c>
      <c r="H17" s="27">
        <v>155.5</v>
      </c>
      <c r="I17" s="20">
        <f>H17/240</f>
        <v>0.6479166666666667</v>
      </c>
      <c r="J17" s="27">
        <v>65</v>
      </c>
    </row>
    <row r="18" spans="1:10" ht="18.75" customHeight="1" x14ac:dyDescent="0.25">
      <c r="A18" s="13" t="s">
        <v>361</v>
      </c>
      <c r="B18" s="13" t="s">
        <v>89</v>
      </c>
      <c r="C18" s="13" t="s">
        <v>160</v>
      </c>
      <c r="D18" s="13" t="s">
        <v>161</v>
      </c>
      <c r="E18" s="13" t="s">
        <v>162</v>
      </c>
      <c r="F18" s="13" t="s">
        <v>163</v>
      </c>
      <c r="G18" s="13" t="s">
        <v>13</v>
      </c>
      <c r="H18" s="27">
        <v>144.5</v>
      </c>
      <c r="I18" s="20">
        <f>H18/240</f>
        <v>0.6020833333333333</v>
      </c>
      <c r="J18" s="27">
        <v>61</v>
      </c>
    </row>
    <row r="19" spans="1:10" ht="18.75" customHeight="1" x14ac:dyDescent="0.25">
      <c r="A19" s="1"/>
      <c r="B19" s="1"/>
      <c r="C19" s="1"/>
      <c r="D19" s="1"/>
      <c r="E19" s="1"/>
      <c r="F19" s="1"/>
      <c r="G19" s="1"/>
      <c r="H19" s="14"/>
      <c r="I19" s="20"/>
      <c r="J19" s="14"/>
    </row>
    <row r="20" spans="1:10" ht="18.75" customHeight="1" x14ac:dyDescent="0.25">
      <c r="A20" s="1"/>
      <c r="B20" s="1"/>
      <c r="C20" s="1"/>
      <c r="D20" s="1"/>
      <c r="E20" s="1"/>
      <c r="F20" s="1"/>
      <c r="G20" s="1"/>
      <c r="H20" s="27"/>
      <c r="I20" s="20"/>
      <c r="J20" s="27"/>
    </row>
    <row r="21" spans="1:10" ht="18.75" customHeight="1" x14ac:dyDescent="0.25">
      <c r="A21" s="1"/>
      <c r="B21" s="1"/>
      <c r="C21" s="1"/>
      <c r="D21" s="1"/>
      <c r="E21" s="1"/>
      <c r="F21" s="1"/>
      <c r="G21" s="1"/>
      <c r="H21" s="27"/>
      <c r="I21" s="20"/>
      <c r="J21" s="27"/>
    </row>
    <row r="22" spans="1:10" ht="18.75" customHeight="1" x14ac:dyDescent="0.25">
      <c r="A22" s="1"/>
      <c r="B22" s="1"/>
      <c r="C22" s="1"/>
      <c r="D22" s="1"/>
      <c r="E22" s="1"/>
      <c r="F22" s="1"/>
      <c r="G22" s="1"/>
      <c r="H22" s="27"/>
      <c r="I22" s="20"/>
      <c r="J22" s="27"/>
    </row>
    <row r="23" spans="1:10" ht="18.75" customHeight="1" x14ac:dyDescent="0.25">
      <c r="A23" s="1"/>
      <c r="B23" s="1"/>
      <c r="C23" s="1"/>
      <c r="D23" s="1"/>
      <c r="E23" s="1"/>
      <c r="F23" s="1"/>
      <c r="G23" s="1"/>
      <c r="H23" s="27"/>
      <c r="I23" s="20"/>
      <c r="J23" s="27"/>
    </row>
    <row r="24" spans="1:10" ht="18.75" customHeight="1" x14ac:dyDescent="0.25">
      <c r="A24" s="1"/>
      <c r="B24" s="1"/>
      <c r="C24" s="1"/>
      <c r="D24" s="1"/>
      <c r="E24" s="1"/>
      <c r="F24" s="1"/>
      <c r="G24" s="1"/>
      <c r="H24" s="14"/>
      <c r="I24" s="20"/>
      <c r="J24" s="14"/>
    </row>
  </sheetData>
  <sortState xmlns:xlrd2="http://schemas.microsoft.com/office/spreadsheetml/2017/richdata2" ref="A11:J18">
    <sortCondition ref="G11:G18" customList="Gold,Silver,Bronze"/>
    <sortCondition descending="1" ref="H11:H18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topLeftCell="A4" workbookViewId="0">
      <selection activeCell="A21" sqref="A21"/>
    </sheetView>
  </sheetViews>
  <sheetFormatPr defaultRowHeight="15" x14ac:dyDescent="0.25"/>
  <cols>
    <col min="3" max="3" width="22.140625" customWidth="1"/>
    <col min="4" max="4" width="12.140625" customWidth="1"/>
    <col min="5" max="5" width="25.7109375" customWidth="1"/>
    <col min="9" max="9" width="9.140625" style="17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61</v>
      </c>
    </row>
    <row r="4" spans="1:10" ht="18.75" x14ac:dyDescent="0.3">
      <c r="A4" s="3" t="s">
        <v>123</v>
      </c>
    </row>
    <row r="5" spans="1:10" ht="18.75" x14ac:dyDescent="0.3">
      <c r="A5" s="3" t="s">
        <v>36</v>
      </c>
    </row>
    <row r="6" spans="1:10" ht="18.75" x14ac:dyDescent="0.3">
      <c r="A6" s="3" t="s">
        <v>18</v>
      </c>
    </row>
    <row r="7" spans="1:10" ht="18.75" x14ac:dyDescent="0.3">
      <c r="A7" s="3" t="s">
        <v>165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18.75" customHeight="1" x14ac:dyDescent="0.25">
      <c r="A11" s="13" t="s">
        <v>362</v>
      </c>
      <c r="B11" s="13" t="s">
        <v>75</v>
      </c>
      <c r="C11" s="13" t="s">
        <v>101</v>
      </c>
      <c r="D11" s="13" t="s">
        <v>102</v>
      </c>
      <c r="E11" s="13" t="s">
        <v>171</v>
      </c>
      <c r="F11" s="13" t="s">
        <v>172</v>
      </c>
      <c r="G11" s="13" t="s">
        <v>12</v>
      </c>
      <c r="H11" s="16">
        <v>173</v>
      </c>
      <c r="I11" s="25">
        <f>H11/240</f>
        <v>0.72083333333333333</v>
      </c>
      <c r="J11" s="16">
        <v>43.5</v>
      </c>
    </row>
    <row r="12" spans="1:10" ht="18.75" customHeight="1" x14ac:dyDescent="0.25">
      <c r="A12" s="13" t="s">
        <v>359</v>
      </c>
      <c r="B12" s="13" t="s">
        <v>120</v>
      </c>
      <c r="C12" s="13" t="s">
        <v>188</v>
      </c>
      <c r="D12" s="13" t="s">
        <v>189</v>
      </c>
      <c r="E12" s="13" t="s">
        <v>190</v>
      </c>
      <c r="F12" s="13" t="s">
        <v>191</v>
      </c>
      <c r="G12" s="13" t="s">
        <v>14</v>
      </c>
      <c r="H12" s="13">
        <v>177</v>
      </c>
      <c r="I12" s="25">
        <f>H12/240</f>
        <v>0.73750000000000004</v>
      </c>
      <c r="J12" s="13">
        <v>43.5</v>
      </c>
    </row>
    <row r="13" spans="1:10" ht="18.75" customHeight="1" x14ac:dyDescent="0.25">
      <c r="A13" s="13" t="s">
        <v>355</v>
      </c>
      <c r="B13" s="13" t="s">
        <v>185</v>
      </c>
      <c r="C13" s="13" t="s">
        <v>121</v>
      </c>
      <c r="D13" s="13" t="s">
        <v>122</v>
      </c>
      <c r="E13" s="13" t="s">
        <v>186</v>
      </c>
      <c r="F13" s="13" t="s">
        <v>187</v>
      </c>
      <c r="G13" s="13" t="s">
        <v>14</v>
      </c>
      <c r="H13" s="16">
        <v>168</v>
      </c>
      <c r="I13" s="25">
        <f>H13/240</f>
        <v>0.7</v>
      </c>
      <c r="J13" s="16">
        <v>43</v>
      </c>
    </row>
    <row r="14" spans="1:10" ht="18.75" customHeight="1" x14ac:dyDescent="0.25">
      <c r="A14" s="13" t="s">
        <v>356</v>
      </c>
      <c r="B14" s="13" t="s">
        <v>20</v>
      </c>
      <c r="C14" s="13" t="s">
        <v>173</v>
      </c>
      <c r="D14" s="13" t="s">
        <v>174</v>
      </c>
      <c r="E14" s="13" t="s">
        <v>175</v>
      </c>
      <c r="F14" s="13" t="s">
        <v>176</v>
      </c>
      <c r="G14" s="13" t="s">
        <v>14</v>
      </c>
      <c r="H14" s="16">
        <v>161.5</v>
      </c>
      <c r="I14" s="25">
        <f>H14/240</f>
        <v>0.67291666666666672</v>
      </c>
      <c r="J14" s="16">
        <v>41</v>
      </c>
    </row>
    <row r="15" spans="1:10" ht="18.75" customHeight="1" x14ac:dyDescent="0.25">
      <c r="A15" s="13" t="s">
        <v>357</v>
      </c>
      <c r="B15" s="13" t="s">
        <v>115</v>
      </c>
      <c r="C15" s="13" t="s">
        <v>181</v>
      </c>
      <c r="D15" s="13" t="s">
        <v>182</v>
      </c>
      <c r="E15" s="13" t="s">
        <v>183</v>
      </c>
      <c r="F15" s="13" t="s">
        <v>184</v>
      </c>
      <c r="G15" s="13" t="s">
        <v>14</v>
      </c>
      <c r="H15" s="16">
        <v>159.5</v>
      </c>
      <c r="I15" s="25">
        <f>H15/240</f>
        <v>0.6645833333333333</v>
      </c>
      <c r="J15" s="16">
        <v>40.5</v>
      </c>
    </row>
    <row r="16" spans="1:10" ht="18.75" customHeight="1" x14ac:dyDescent="0.25">
      <c r="A16" s="13" t="s">
        <v>360</v>
      </c>
      <c r="B16" s="13" t="s">
        <v>166</v>
      </c>
      <c r="C16" s="13" t="s">
        <v>167</v>
      </c>
      <c r="D16" s="13" t="s">
        <v>168</v>
      </c>
      <c r="E16" s="13" t="s">
        <v>169</v>
      </c>
      <c r="F16" s="13" t="s">
        <v>170</v>
      </c>
      <c r="G16" s="13" t="s">
        <v>14</v>
      </c>
      <c r="H16" s="16">
        <v>159.5</v>
      </c>
      <c r="I16" s="25">
        <f>H16/240</f>
        <v>0.6645833333333333</v>
      </c>
      <c r="J16" s="16">
        <v>39.5</v>
      </c>
    </row>
    <row r="17" spans="1:10" ht="18.75" customHeight="1" x14ac:dyDescent="0.25">
      <c r="A17" s="13" t="s">
        <v>363</v>
      </c>
      <c r="B17" s="13" t="s">
        <v>196</v>
      </c>
      <c r="C17" s="13" t="s">
        <v>197</v>
      </c>
      <c r="D17" s="13" t="s">
        <v>198</v>
      </c>
      <c r="E17" s="13" t="s">
        <v>199</v>
      </c>
      <c r="F17" s="13" t="s">
        <v>200</v>
      </c>
      <c r="G17" s="13" t="s">
        <v>14</v>
      </c>
      <c r="H17" s="13">
        <v>151.5</v>
      </c>
      <c r="I17" s="25">
        <f>H17/240</f>
        <v>0.63124999999999998</v>
      </c>
      <c r="J17" s="13">
        <v>38.5</v>
      </c>
    </row>
    <row r="18" spans="1:10" ht="18.75" customHeight="1" x14ac:dyDescent="0.25">
      <c r="A18" s="13" t="s">
        <v>364</v>
      </c>
      <c r="B18" s="13" t="s">
        <v>107</v>
      </c>
      <c r="C18" s="13" t="s">
        <v>42</v>
      </c>
      <c r="D18" s="13" t="s">
        <v>45</v>
      </c>
      <c r="E18" s="13" t="s">
        <v>43</v>
      </c>
      <c r="F18" s="13" t="s">
        <v>46</v>
      </c>
      <c r="G18" s="13" t="s">
        <v>14</v>
      </c>
      <c r="H18" s="13">
        <v>150.5</v>
      </c>
      <c r="I18" s="25">
        <f>H18/240</f>
        <v>0.62708333333333333</v>
      </c>
      <c r="J18" s="13">
        <v>37.5</v>
      </c>
    </row>
    <row r="19" spans="1:10" ht="18.75" customHeight="1" x14ac:dyDescent="0.25">
      <c r="A19" s="13" t="s">
        <v>365</v>
      </c>
      <c r="B19" s="13" t="s">
        <v>50</v>
      </c>
      <c r="C19" s="13" t="s">
        <v>177</v>
      </c>
      <c r="D19" s="13" t="s">
        <v>178</v>
      </c>
      <c r="E19" s="13" t="s">
        <v>179</v>
      </c>
      <c r="F19" s="13" t="s">
        <v>180</v>
      </c>
      <c r="G19" s="13" t="s">
        <v>14</v>
      </c>
      <c r="H19" s="16">
        <v>150</v>
      </c>
      <c r="I19" s="25">
        <f>H19/240</f>
        <v>0.625</v>
      </c>
      <c r="J19" s="16">
        <v>38</v>
      </c>
    </row>
    <row r="20" spans="1:10" ht="18.75" customHeight="1" x14ac:dyDescent="0.25">
      <c r="A20" s="13" t="s">
        <v>358</v>
      </c>
      <c r="B20" s="13" t="s">
        <v>89</v>
      </c>
      <c r="C20" s="13" t="s">
        <v>160</v>
      </c>
      <c r="D20" s="13" t="s">
        <v>161</v>
      </c>
      <c r="E20" s="13" t="s">
        <v>162</v>
      </c>
      <c r="F20" s="13" t="s">
        <v>163</v>
      </c>
      <c r="G20" s="13" t="s">
        <v>13</v>
      </c>
      <c r="H20" s="13">
        <v>137.5</v>
      </c>
      <c r="I20" s="25">
        <f>H20/240</f>
        <v>0.57291666666666663</v>
      </c>
      <c r="J20" s="13">
        <v>35</v>
      </c>
    </row>
    <row r="21" spans="1:10" ht="18.75" customHeight="1" x14ac:dyDescent="0.25">
      <c r="A21" s="13" t="s">
        <v>361</v>
      </c>
      <c r="B21" s="13" t="s">
        <v>88</v>
      </c>
      <c r="C21" s="13" t="s">
        <v>192</v>
      </c>
      <c r="D21" s="13" t="s">
        <v>193</v>
      </c>
      <c r="E21" s="13" t="s">
        <v>194</v>
      </c>
      <c r="F21" s="13" t="s">
        <v>195</v>
      </c>
      <c r="G21" s="13" t="s">
        <v>13</v>
      </c>
      <c r="H21" s="13">
        <v>131.5</v>
      </c>
      <c r="I21" s="25">
        <f>H21/240</f>
        <v>0.54791666666666672</v>
      </c>
      <c r="J21" s="13">
        <v>33.5</v>
      </c>
    </row>
  </sheetData>
  <sortState xmlns:xlrd2="http://schemas.microsoft.com/office/spreadsheetml/2017/richdata2" ref="A11:J21">
    <sortCondition ref="G11:G21" customList="Gold,Silver,Bronze"/>
    <sortCondition descending="1" ref="H11:H21"/>
    <sortCondition descending="1" ref="J11:J21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topLeftCell="A4" workbookViewId="0">
      <selection activeCell="A16" sqref="A16"/>
    </sheetView>
  </sheetViews>
  <sheetFormatPr defaultRowHeight="15" x14ac:dyDescent="0.25"/>
  <cols>
    <col min="3" max="3" width="19.140625" customWidth="1"/>
    <col min="5" max="5" width="24" customWidth="1"/>
    <col min="8" max="8" width="9.140625" style="8"/>
    <col min="9" max="9" width="9.140625" style="17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61</v>
      </c>
    </row>
    <row r="4" spans="1:10" ht="18.75" x14ac:dyDescent="0.3">
      <c r="A4" s="3" t="s">
        <v>123</v>
      </c>
    </row>
    <row r="5" spans="1:10" ht="18.75" x14ac:dyDescent="0.3">
      <c r="A5" s="3" t="s">
        <v>37</v>
      </c>
    </row>
    <row r="6" spans="1:10" ht="18.75" x14ac:dyDescent="0.3">
      <c r="A6" s="3" t="s">
        <v>38</v>
      </c>
    </row>
    <row r="7" spans="1:10" ht="18.75" x14ac:dyDescent="0.3">
      <c r="A7" s="3" t="s">
        <v>164</v>
      </c>
    </row>
    <row r="9" spans="1:10" x14ac:dyDescent="0.25">
      <c r="A9" s="2"/>
      <c r="B9" s="2"/>
      <c r="C9" s="2"/>
      <c r="D9" s="2"/>
      <c r="E9" s="2"/>
      <c r="F9" s="2"/>
      <c r="G9" s="2"/>
      <c r="H9" s="9"/>
      <c r="I9" s="18"/>
      <c r="J9" s="2"/>
    </row>
    <row r="10" spans="1:10" ht="15.75" x14ac:dyDescent="0.25">
      <c r="A10" s="6" t="s">
        <v>31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28" t="s">
        <v>7</v>
      </c>
      <c r="I10" s="19" t="s">
        <v>8</v>
      </c>
      <c r="J10" s="6" t="s">
        <v>9</v>
      </c>
    </row>
    <row r="11" spans="1:10" ht="20.100000000000001" customHeight="1" x14ac:dyDescent="0.25">
      <c r="A11" s="13" t="s">
        <v>354</v>
      </c>
      <c r="B11" s="13" t="s">
        <v>75</v>
      </c>
      <c r="C11" s="13" t="s">
        <v>101</v>
      </c>
      <c r="D11" s="13" t="s">
        <v>102</v>
      </c>
      <c r="E11" s="13" t="s">
        <v>171</v>
      </c>
      <c r="F11" s="13" t="s">
        <v>172</v>
      </c>
      <c r="G11" s="13" t="s">
        <v>12</v>
      </c>
      <c r="H11" s="16">
        <v>193.5</v>
      </c>
      <c r="I11" s="22">
        <f>H11/270</f>
        <v>0.71666666666666667</v>
      </c>
      <c r="J11" s="13">
        <v>59</v>
      </c>
    </row>
    <row r="12" spans="1:10" ht="20.100000000000001" customHeight="1" x14ac:dyDescent="0.25">
      <c r="A12" s="13" t="s">
        <v>366</v>
      </c>
      <c r="B12" s="13" t="s">
        <v>185</v>
      </c>
      <c r="C12" s="13" t="s">
        <v>121</v>
      </c>
      <c r="D12" s="13" t="s">
        <v>122</v>
      </c>
      <c r="E12" s="13" t="s">
        <v>186</v>
      </c>
      <c r="F12" s="13" t="s">
        <v>187</v>
      </c>
      <c r="G12" s="13" t="s">
        <v>14</v>
      </c>
      <c r="H12" s="16">
        <v>184.5</v>
      </c>
      <c r="I12" s="22">
        <f>H12/270</f>
        <v>0.68333333333333335</v>
      </c>
      <c r="J12" s="16">
        <v>55</v>
      </c>
    </row>
    <row r="13" spans="1:10" ht="20.100000000000001" customHeight="1" x14ac:dyDescent="0.25">
      <c r="A13" s="13" t="s">
        <v>355</v>
      </c>
      <c r="B13" s="13" t="s">
        <v>107</v>
      </c>
      <c r="C13" s="13" t="s">
        <v>42</v>
      </c>
      <c r="D13" s="13" t="s">
        <v>45</v>
      </c>
      <c r="E13" s="13" t="s">
        <v>43</v>
      </c>
      <c r="F13" s="13" t="s">
        <v>46</v>
      </c>
      <c r="G13" s="13" t="s">
        <v>14</v>
      </c>
      <c r="H13" s="16">
        <v>184</v>
      </c>
      <c r="I13" s="22">
        <f>H13/270</f>
        <v>0.68148148148148147</v>
      </c>
      <c r="J13" s="13">
        <v>55</v>
      </c>
    </row>
    <row r="14" spans="1:10" ht="20.100000000000001" customHeight="1" x14ac:dyDescent="0.25">
      <c r="A14" s="13" t="s">
        <v>356</v>
      </c>
      <c r="B14" s="13" t="s">
        <v>120</v>
      </c>
      <c r="C14" s="13" t="s">
        <v>188</v>
      </c>
      <c r="D14" s="13" t="s">
        <v>189</v>
      </c>
      <c r="E14" s="13" t="s">
        <v>190</v>
      </c>
      <c r="F14" s="13" t="s">
        <v>191</v>
      </c>
      <c r="G14" s="13" t="s">
        <v>14</v>
      </c>
      <c r="H14" s="16">
        <v>182</v>
      </c>
      <c r="I14" s="22">
        <f>H14/270</f>
        <v>0.67407407407407405</v>
      </c>
      <c r="J14" s="13">
        <v>54</v>
      </c>
    </row>
    <row r="15" spans="1:10" ht="20.100000000000001" customHeight="1" x14ac:dyDescent="0.25">
      <c r="A15" s="13" t="s">
        <v>357</v>
      </c>
      <c r="B15" s="13" t="s">
        <v>166</v>
      </c>
      <c r="C15" s="13" t="s">
        <v>167</v>
      </c>
      <c r="D15" s="13" t="s">
        <v>168</v>
      </c>
      <c r="E15" s="13" t="s">
        <v>169</v>
      </c>
      <c r="F15" s="13" t="s">
        <v>170</v>
      </c>
      <c r="G15" s="13" t="s">
        <v>14</v>
      </c>
      <c r="H15" s="16">
        <v>178.5</v>
      </c>
      <c r="I15" s="22">
        <f>H15/270</f>
        <v>0.66111111111111109</v>
      </c>
      <c r="J15" s="13">
        <v>53</v>
      </c>
    </row>
    <row r="16" spans="1:10" ht="20.100000000000001" customHeight="1" x14ac:dyDescent="0.25">
      <c r="A16" s="13" t="s">
        <v>367</v>
      </c>
      <c r="B16" s="13" t="s">
        <v>50</v>
      </c>
      <c r="C16" s="13" t="s">
        <v>177</v>
      </c>
      <c r="D16" s="13" t="s">
        <v>178</v>
      </c>
      <c r="E16" s="13" t="s">
        <v>179</v>
      </c>
      <c r="F16" s="13" t="s">
        <v>180</v>
      </c>
      <c r="G16" s="13" t="s">
        <v>14</v>
      </c>
      <c r="H16" s="16">
        <v>177.5</v>
      </c>
      <c r="I16" s="22">
        <f>H16/270</f>
        <v>0.65740740740740744</v>
      </c>
      <c r="J16" s="13">
        <v>52</v>
      </c>
    </row>
    <row r="17" spans="1:10" ht="20.100000000000001" customHeight="1" x14ac:dyDescent="0.25">
      <c r="A17" s="13" t="s">
        <v>367</v>
      </c>
      <c r="B17" s="13" t="s">
        <v>94</v>
      </c>
      <c r="C17" s="13" t="s">
        <v>181</v>
      </c>
      <c r="D17" s="13" t="s">
        <v>182</v>
      </c>
      <c r="E17" s="13" t="s">
        <v>201</v>
      </c>
      <c r="F17" s="13" t="s">
        <v>202</v>
      </c>
      <c r="G17" s="13" t="s">
        <v>14</v>
      </c>
      <c r="H17" s="16">
        <v>177.5</v>
      </c>
      <c r="I17" s="22">
        <f>H17/270</f>
        <v>0.65740740740740744</v>
      </c>
      <c r="J17" s="13">
        <v>52</v>
      </c>
    </row>
    <row r="18" spans="1:10" ht="20.100000000000001" customHeight="1" x14ac:dyDescent="0.25">
      <c r="A18" s="13" t="s">
        <v>364</v>
      </c>
      <c r="B18" s="13" t="s">
        <v>23</v>
      </c>
      <c r="C18" s="13" t="s">
        <v>203</v>
      </c>
      <c r="D18" s="13" t="s">
        <v>204</v>
      </c>
      <c r="E18" s="13" t="s">
        <v>205</v>
      </c>
      <c r="F18" s="13" t="s">
        <v>206</v>
      </c>
      <c r="G18" s="13" t="s">
        <v>14</v>
      </c>
      <c r="H18" s="16">
        <v>174</v>
      </c>
      <c r="I18" s="22">
        <f>H18/270</f>
        <v>0.64444444444444449</v>
      </c>
      <c r="J18" s="13">
        <v>52</v>
      </c>
    </row>
    <row r="19" spans="1:10" ht="20.100000000000001" customHeight="1" x14ac:dyDescent="0.25">
      <c r="A19" s="13" t="s">
        <v>365</v>
      </c>
      <c r="B19" s="13" t="s">
        <v>20</v>
      </c>
      <c r="C19" s="13" t="s">
        <v>173</v>
      </c>
      <c r="D19" s="13" t="s">
        <v>174</v>
      </c>
      <c r="E19" s="13" t="s">
        <v>175</v>
      </c>
      <c r="F19" s="13" t="s">
        <v>176</v>
      </c>
      <c r="G19" s="13" t="s">
        <v>14</v>
      </c>
      <c r="H19" s="16">
        <v>171</v>
      </c>
      <c r="I19" s="22">
        <f>H19/270</f>
        <v>0.6333333333333333</v>
      </c>
      <c r="J19" s="13">
        <v>50</v>
      </c>
    </row>
    <row r="20" spans="1:10" ht="20.100000000000001" customHeight="1" x14ac:dyDescent="0.25">
      <c r="A20" s="13"/>
      <c r="B20" s="13"/>
      <c r="C20" s="13"/>
      <c r="D20" s="13"/>
      <c r="E20" s="13"/>
      <c r="F20" s="13"/>
      <c r="G20" s="13"/>
      <c r="H20" s="16"/>
      <c r="I20" s="22"/>
      <c r="J20" s="13"/>
    </row>
  </sheetData>
  <sortState xmlns:xlrd2="http://schemas.microsoft.com/office/spreadsheetml/2017/richdata2" ref="A11:J19">
    <sortCondition ref="G11:G19" customList="Gold,Silver,Bronze"/>
    <sortCondition descending="1" ref="H11:H19"/>
    <sortCondition descending="1" ref="J11:J19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"/>
  <sheetViews>
    <sheetView topLeftCell="A3" workbookViewId="0">
      <selection activeCell="A15" sqref="A15"/>
    </sheetView>
  </sheetViews>
  <sheetFormatPr defaultRowHeight="15" x14ac:dyDescent="0.25"/>
  <cols>
    <col min="1" max="1" width="10.140625" customWidth="1"/>
    <col min="3" max="3" width="21.7109375" customWidth="1"/>
    <col min="5" max="5" width="24.85546875" customWidth="1"/>
    <col min="6" max="6" width="11" bestFit="1" customWidth="1"/>
    <col min="9" max="9" width="9.140625" style="17"/>
    <col min="12" max="12" width="29.28515625" customWidth="1"/>
    <col min="13" max="13" width="11.85546875" customWidth="1"/>
  </cols>
  <sheetData>
    <row r="1" spans="1:11" ht="18.75" x14ac:dyDescent="0.3">
      <c r="A1" s="3" t="s">
        <v>16</v>
      </c>
    </row>
    <row r="2" spans="1:11" ht="18.75" x14ac:dyDescent="0.3">
      <c r="A2" s="3" t="s">
        <v>10</v>
      </c>
    </row>
    <row r="3" spans="1:11" ht="18.75" x14ac:dyDescent="0.3">
      <c r="A3" s="3" t="s">
        <v>61</v>
      </c>
    </row>
    <row r="4" spans="1:11" ht="18.75" x14ac:dyDescent="0.3">
      <c r="A4" s="3" t="s">
        <v>123</v>
      </c>
    </row>
    <row r="5" spans="1:11" ht="18.75" x14ac:dyDescent="0.3">
      <c r="A5" s="3" t="s">
        <v>83</v>
      </c>
    </row>
    <row r="6" spans="1:11" ht="18.75" x14ac:dyDescent="0.3">
      <c r="A6" s="3" t="s">
        <v>15</v>
      </c>
    </row>
    <row r="7" spans="1:11" ht="18.75" x14ac:dyDescent="0.3">
      <c r="A7" s="3" t="s">
        <v>207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1" ht="18.75" customHeight="1" x14ac:dyDescent="0.25">
      <c r="A10" s="6" t="s">
        <v>22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1" ht="18.75" customHeight="1" x14ac:dyDescent="0.25">
      <c r="A11" s="26" t="s">
        <v>359</v>
      </c>
      <c r="B11" s="1" t="s">
        <v>53</v>
      </c>
      <c r="C11" s="1" t="s">
        <v>224</v>
      </c>
      <c r="D11" s="1" t="s">
        <v>225</v>
      </c>
      <c r="E11" s="1" t="s">
        <v>226</v>
      </c>
      <c r="F11" s="1" t="s">
        <v>227</v>
      </c>
      <c r="G11" s="1" t="s">
        <v>14</v>
      </c>
      <c r="H11" s="1">
        <v>203</v>
      </c>
      <c r="I11" s="22">
        <f>H11/290</f>
        <v>0.7</v>
      </c>
      <c r="J11" s="1">
        <v>56</v>
      </c>
    </row>
    <row r="12" spans="1:11" ht="18.75" customHeight="1" x14ac:dyDescent="0.25">
      <c r="A12" s="26" t="s">
        <v>355</v>
      </c>
      <c r="B12" s="1" t="s">
        <v>100</v>
      </c>
      <c r="C12" s="1" t="s">
        <v>212</v>
      </c>
      <c r="D12" s="1" t="s">
        <v>213</v>
      </c>
      <c r="E12" s="1" t="s">
        <v>214</v>
      </c>
      <c r="F12" s="1" t="s">
        <v>215</v>
      </c>
      <c r="G12" s="1" t="s">
        <v>14</v>
      </c>
      <c r="H12" s="1">
        <v>177</v>
      </c>
      <c r="I12" s="22">
        <f>H12/290</f>
        <v>0.6103448275862069</v>
      </c>
      <c r="J12" s="1">
        <v>52</v>
      </c>
      <c r="K12" s="8"/>
    </row>
    <row r="13" spans="1:11" ht="18.75" customHeight="1" x14ac:dyDescent="0.25">
      <c r="A13" s="26" t="s">
        <v>356</v>
      </c>
      <c r="B13" s="1" t="s">
        <v>41</v>
      </c>
      <c r="C13" s="1" t="s">
        <v>208</v>
      </c>
      <c r="D13" s="1" t="s">
        <v>209</v>
      </c>
      <c r="E13" s="1" t="s">
        <v>210</v>
      </c>
      <c r="F13" s="1" t="s">
        <v>211</v>
      </c>
      <c r="G13" s="1" t="s">
        <v>14</v>
      </c>
      <c r="H13" s="13">
        <v>168</v>
      </c>
      <c r="I13" s="22">
        <f>H13/290</f>
        <v>0.57931034482758625</v>
      </c>
      <c r="J13" s="13">
        <v>48</v>
      </c>
    </row>
    <row r="14" spans="1:11" ht="18.75" customHeight="1" x14ac:dyDescent="0.25">
      <c r="A14" s="26" t="s">
        <v>369</v>
      </c>
      <c r="B14" s="1" t="s">
        <v>104</v>
      </c>
      <c r="C14" s="1" t="s">
        <v>220</v>
      </c>
      <c r="D14" s="1" t="s">
        <v>221</v>
      </c>
      <c r="E14" s="1" t="s">
        <v>222</v>
      </c>
      <c r="F14" s="1" t="s">
        <v>223</v>
      </c>
      <c r="G14" s="1" t="s">
        <v>13</v>
      </c>
      <c r="H14" s="13">
        <v>184.5</v>
      </c>
      <c r="I14" s="22">
        <f>H14/290</f>
        <v>0.63620689655172413</v>
      </c>
      <c r="J14" s="13">
        <v>51</v>
      </c>
    </row>
    <row r="15" spans="1:11" ht="18.75" customHeight="1" x14ac:dyDescent="0.25">
      <c r="A15" s="26" t="s">
        <v>361</v>
      </c>
      <c r="B15" s="1" t="s">
        <v>26</v>
      </c>
      <c r="C15" s="1" t="s">
        <v>216</v>
      </c>
      <c r="D15" s="1" t="s">
        <v>217</v>
      </c>
      <c r="E15" s="1" t="s">
        <v>218</v>
      </c>
      <c r="F15" s="1" t="s">
        <v>219</v>
      </c>
      <c r="G15" s="1" t="s">
        <v>13</v>
      </c>
      <c r="H15" s="16">
        <v>183.5</v>
      </c>
      <c r="I15" s="22">
        <f>H15/290</f>
        <v>0.63275862068965516</v>
      </c>
      <c r="J15" s="16">
        <v>51</v>
      </c>
    </row>
    <row r="16" spans="1:11" ht="18.75" customHeight="1" x14ac:dyDescent="0.25">
      <c r="A16" s="26" t="s">
        <v>370</v>
      </c>
      <c r="B16" s="1" t="s">
        <v>23</v>
      </c>
      <c r="C16" s="1" t="s">
        <v>203</v>
      </c>
      <c r="D16" s="1" t="s">
        <v>204</v>
      </c>
      <c r="E16" s="1" t="s">
        <v>205</v>
      </c>
      <c r="F16" s="1" t="s">
        <v>206</v>
      </c>
      <c r="G16" s="1" t="s">
        <v>13</v>
      </c>
      <c r="H16" s="13">
        <v>180.5</v>
      </c>
      <c r="I16" s="22">
        <f>H16/290</f>
        <v>0.62241379310344824</v>
      </c>
      <c r="J16" s="13">
        <v>51</v>
      </c>
    </row>
    <row r="17" spans="1:10" ht="18.75" customHeight="1" x14ac:dyDescent="0.25">
      <c r="A17" s="26" t="s">
        <v>371</v>
      </c>
      <c r="B17" s="1" t="s">
        <v>73</v>
      </c>
      <c r="C17" s="1" t="s">
        <v>228</v>
      </c>
      <c r="D17" s="1" t="s">
        <v>229</v>
      </c>
      <c r="E17" s="1" t="s">
        <v>230</v>
      </c>
      <c r="F17" s="1" t="s">
        <v>231</v>
      </c>
      <c r="G17" s="1" t="s">
        <v>13</v>
      </c>
      <c r="H17" s="13">
        <v>176.5</v>
      </c>
      <c r="I17" s="22">
        <f>H17/290</f>
        <v>0.60862068965517246</v>
      </c>
      <c r="J17" s="13">
        <v>50</v>
      </c>
    </row>
    <row r="18" spans="1:10" ht="18.75" customHeight="1" x14ac:dyDescent="0.25">
      <c r="A18" s="26" t="s">
        <v>372</v>
      </c>
      <c r="B18" s="1" t="s">
        <v>72</v>
      </c>
      <c r="C18" s="1" t="s">
        <v>232</v>
      </c>
      <c r="D18" s="1" t="s">
        <v>233</v>
      </c>
      <c r="E18" s="1" t="s">
        <v>234</v>
      </c>
      <c r="F18" s="1" t="s">
        <v>235</v>
      </c>
      <c r="G18" s="1" t="s">
        <v>13</v>
      </c>
      <c r="H18" s="1">
        <v>166</v>
      </c>
      <c r="I18" s="22">
        <f>H18/290</f>
        <v>0.57241379310344831</v>
      </c>
      <c r="J18" s="1">
        <v>47</v>
      </c>
    </row>
    <row r="19" spans="1:10" ht="18.75" customHeight="1" x14ac:dyDescent="0.25">
      <c r="A19" s="26" t="s">
        <v>373</v>
      </c>
      <c r="B19" s="1" t="s">
        <v>88</v>
      </c>
      <c r="C19" s="1" t="s">
        <v>192</v>
      </c>
      <c r="D19" s="1" t="s">
        <v>193</v>
      </c>
      <c r="E19" s="1" t="s">
        <v>194</v>
      </c>
      <c r="F19" s="1" t="s">
        <v>195</v>
      </c>
      <c r="G19" s="1" t="s">
        <v>13</v>
      </c>
      <c r="H19" s="13">
        <v>144</v>
      </c>
      <c r="I19" s="22">
        <f>H19/290</f>
        <v>0.49655172413793103</v>
      </c>
      <c r="J19" s="13">
        <v>39</v>
      </c>
    </row>
  </sheetData>
  <sortState xmlns:xlrd2="http://schemas.microsoft.com/office/spreadsheetml/2017/richdata2" ref="A11:J20">
    <sortCondition ref="G11:G20" customList="Gold,Silver,Bronze"/>
    <sortCondition descending="1" ref="H11:H20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topLeftCell="A3" workbookViewId="0">
      <selection activeCell="H17" sqref="H17"/>
    </sheetView>
  </sheetViews>
  <sheetFormatPr defaultRowHeight="15" x14ac:dyDescent="0.25"/>
  <cols>
    <col min="3" max="3" width="21.5703125" customWidth="1"/>
    <col min="5" max="5" width="29.28515625" customWidth="1"/>
    <col min="9" max="9" width="9.140625" style="17"/>
    <col min="11" max="11" width="30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63</v>
      </c>
    </row>
    <row r="4" spans="1:10" ht="18.75" x14ac:dyDescent="0.3">
      <c r="A4" s="3" t="s">
        <v>123</v>
      </c>
    </row>
    <row r="5" spans="1:10" ht="18.75" x14ac:dyDescent="0.3">
      <c r="A5" s="3" t="s">
        <v>236</v>
      </c>
    </row>
    <row r="6" spans="1:10" ht="18.75" x14ac:dyDescent="0.3">
      <c r="A6" s="3" t="s">
        <v>368</v>
      </c>
    </row>
    <row r="7" spans="1:10" ht="18.75" x14ac:dyDescent="0.3">
      <c r="A7" s="3" t="s">
        <v>164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ht="20.100000000000001" customHeight="1" x14ac:dyDescent="0.25">
      <c r="A11" s="13" t="s">
        <v>359</v>
      </c>
      <c r="B11" s="13" t="s">
        <v>32</v>
      </c>
      <c r="C11" s="13" t="s">
        <v>241</v>
      </c>
      <c r="D11" s="13" t="s">
        <v>242</v>
      </c>
      <c r="E11" s="13" t="s">
        <v>243</v>
      </c>
      <c r="F11" s="13" t="s">
        <v>244</v>
      </c>
      <c r="G11" s="13" t="s">
        <v>14</v>
      </c>
      <c r="H11" s="13">
        <v>242.5</v>
      </c>
      <c r="I11" s="22">
        <f>H11/340</f>
        <v>0.71323529411764708</v>
      </c>
      <c r="J11" s="13">
        <v>58</v>
      </c>
    </row>
    <row r="12" spans="1:10" ht="20.100000000000001" customHeight="1" x14ac:dyDescent="0.25">
      <c r="A12" s="13" t="s">
        <v>374</v>
      </c>
      <c r="B12" s="13" t="s">
        <v>53</v>
      </c>
      <c r="C12" s="13" t="s">
        <v>224</v>
      </c>
      <c r="D12" s="13" t="s">
        <v>225</v>
      </c>
      <c r="E12" s="13" t="s">
        <v>226</v>
      </c>
      <c r="F12" s="13" t="s">
        <v>227</v>
      </c>
      <c r="G12" s="13" t="s">
        <v>14</v>
      </c>
      <c r="H12" s="13">
        <v>230</v>
      </c>
      <c r="I12" s="22">
        <f>H12/340</f>
        <v>0.67647058823529416</v>
      </c>
      <c r="J12" s="13">
        <v>55</v>
      </c>
    </row>
    <row r="13" spans="1:10" ht="20.100000000000001" customHeight="1" x14ac:dyDescent="0.25">
      <c r="A13" s="13" t="s">
        <v>356</v>
      </c>
      <c r="B13" s="13" t="s">
        <v>100</v>
      </c>
      <c r="C13" s="13" t="s">
        <v>212</v>
      </c>
      <c r="D13" s="13" t="s">
        <v>213</v>
      </c>
      <c r="E13" s="13" t="s">
        <v>214</v>
      </c>
      <c r="F13" s="13" t="s">
        <v>215</v>
      </c>
      <c r="G13" s="13" t="s">
        <v>14</v>
      </c>
      <c r="H13" s="13">
        <v>227.5</v>
      </c>
      <c r="I13" s="22">
        <f>H13/340</f>
        <v>0.66911764705882348</v>
      </c>
      <c r="J13" s="13">
        <v>54</v>
      </c>
    </row>
    <row r="14" spans="1:10" ht="20.100000000000001" customHeight="1" x14ac:dyDescent="0.25">
      <c r="A14" s="13" t="s">
        <v>357</v>
      </c>
      <c r="B14" s="13" t="s">
        <v>39</v>
      </c>
      <c r="C14" s="13" t="s">
        <v>245</v>
      </c>
      <c r="D14" s="13" t="s">
        <v>246</v>
      </c>
      <c r="E14" s="13" t="s">
        <v>247</v>
      </c>
      <c r="F14" s="13" t="s">
        <v>248</v>
      </c>
      <c r="G14" s="13" t="s">
        <v>14</v>
      </c>
      <c r="H14" s="13">
        <v>221</v>
      </c>
      <c r="I14" s="22">
        <f>H14/340</f>
        <v>0.65</v>
      </c>
      <c r="J14" s="13">
        <v>52</v>
      </c>
    </row>
    <row r="15" spans="1:10" ht="20.100000000000001" customHeight="1" x14ac:dyDescent="0.25">
      <c r="A15" s="13" t="s">
        <v>360</v>
      </c>
      <c r="B15" s="13" t="s">
        <v>41</v>
      </c>
      <c r="C15" s="13" t="s">
        <v>208</v>
      </c>
      <c r="D15" s="13" t="s">
        <v>209</v>
      </c>
      <c r="E15" s="13" t="s">
        <v>210</v>
      </c>
      <c r="F15" s="13" t="s">
        <v>211</v>
      </c>
      <c r="G15" s="13" t="s">
        <v>14</v>
      </c>
      <c r="H15" s="13">
        <v>212.5</v>
      </c>
      <c r="I15" s="22">
        <f>H15/340</f>
        <v>0.625</v>
      </c>
      <c r="J15" s="13">
        <v>50</v>
      </c>
    </row>
    <row r="16" spans="1:10" ht="20.100000000000001" customHeight="1" x14ac:dyDescent="0.25">
      <c r="A16" s="13" t="s">
        <v>358</v>
      </c>
      <c r="B16" s="13" t="s">
        <v>81</v>
      </c>
      <c r="C16" s="13" t="s">
        <v>237</v>
      </c>
      <c r="D16" s="13" t="s">
        <v>238</v>
      </c>
      <c r="E16" s="13" t="s">
        <v>239</v>
      </c>
      <c r="F16" s="13" t="s">
        <v>240</v>
      </c>
      <c r="G16" s="13" t="s">
        <v>13</v>
      </c>
      <c r="H16" s="13">
        <v>226</v>
      </c>
      <c r="I16" s="22">
        <f>H16/340</f>
        <v>0.66470588235294115</v>
      </c>
      <c r="J16" s="13">
        <v>53</v>
      </c>
    </row>
    <row r="17" spans="1:10" ht="20.100000000000001" customHeight="1" x14ac:dyDescent="0.25">
      <c r="A17" s="13" t="s">
        <v>361</v>
      </c>
      <c r="B17" s="13" t="s">
        <v>26</v>
      </c>
      <c r="C17" s="13" t="s">
        <v>216</v>
      </c>
      <c r="D17" s="13" t="s">
        <v>217</v>
      </c>
      <c r="E17" s="13" t="s">
        <v>218</v>
      </c>
      <c r="F17" s="13" t="s">
        <v>219</v>
      </c>
      <c r="G17" s="13" t="s">
        <v>13</v>
      </c>
      <c r="H17" s="13">
        <v>217</v>
      </c>
      <c r="I17" s="22">
        <f>H17/340</f>
        <v>0.63823529411764701</v>
      </c>
      <c r="J17" s="13">
        <v>51</v>
      </c>
    </row>
    <row r="18" spans="1:10" ht="20.100000000000001" customHeight="1" x14ac:dyDescent="0.25">
      <c r="A18" s="13" t="s">
        <v>370</v>
      </c>
      <c r="B18" s="13" t="s">
        <v>104</v>
      </c>
      <c r="C18" s="13" t="s">
        <v>220</v>
      </c>
      <c r="D18" s="13" t="s">
        <v>221</v>
      </c>
      <c r="E18" s="13" t="s">
        <v>222</v>
      </c>
      <c r="F18" s="13" t="s">
        <v>223</v>
      </c>
      <c r="G18" s="13" t="s">
        <v>13</v>
      </c>
      <c r="H18" s="13">
        <v>214.5</v>
      </c>
      <c r="I18" s="22">
        <f>H18/340</f>
        <v>0.63088235294117645</v>
      </c>
      <c r="J18" s="13">
        <v>52</v>
      </c>
    </row>
    <row r="19" spans="1:10" ht="20.100000000000001" customHeight="1" x14ac:dyDescent="0.25">
      <c r="A19" s="13" t="s">
        <v>371</v>
      </c>
      <c r="B19" s="13" t="s">
        <v>73</v>
      </c>
      <c r="C19" s="13" t="s">
        <v>228</v>
      </c>
      <c r="D19" s="13" t="s">
        <v>229</v>
      </c>
      <c r="E19" s="13" t="s">
        <v>230</v>
      </c>
      <c r="F19" s="13" t="s">
        <v>231</v>
      </c>
      <c r="G19" s="13" t="s">
        <v>13</v>
      </c>
      <c r="H19" s="13">
        <v>206.5</v>
      </c>
      <c r="I19" s="22">
        <f>H19/340</f>
        <v>0.60735294117647054</v>
      </c>
      <c r="J19" s="13">
        <v>50</v>
      </c>
    </row>
  </sheetData>
  <sortState xmlns:xlrd2="http://schemas.microsoft.com/office/spreadsheetml/2017/richdata2" ref="A11:J19">
    <sortCondition ref="G11:G19" customList="Gold,Silver,Bronze"/>
    <sortCondition descending="1" ref="H11:H19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74026-BD90-4D9A-A1DB-BE560FF9B2B6}">
  <dimension ref="A1:J23"/>
  <sheetViews>
    <sheetView tabSelected="1" topLeftCell="A7" workbookViewId="0">
      <selection activeCell="A14" sqref="A14"/>
    </sheetView>
  </sheetViews>
  <sheetFormatPr defaultRowHeight="15" x14ac:dyDescent="0.25"/>
  <cols>
    <col min="3" max="3" width="17.85546875" customWidth="1"/>
    <col min="5" max="5" width="26.85546875" customWidth="1"/>
  </cols>
  <sheetData>
    <row r="1" spans="1:10" ht="18.75" x14ac:dyDescent="0.3">
      <c r="A1" s="3" t="s">
        <v>16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63</v>
      </c>
      <c r="I3" s="17"/>
    </row>
    <row r="4" spans="1:10" ht="18.75" x14ac:dyDescent="0.3">
      <c r="A4" s="3" t="s">
        <v>123</v>
      </c>
      <c r="I4" s="17"/>
    </row>
    <row r="5" spans="1:10" ht="18.75" x14ac:dyDescent="0.3">
      <c r="A5" s="3" t="s">
        <v>249</v>
      </c>
      <c r="I5" s="17"/>
    </row>
    <row r="6" spans="1:10" ht="18.75" x14ac:dyDescent="0.3">
      <c r="A6" s="3" t="s">
        <v>15</v>
      </c>
      <c r="I6" s="17"/>
    </row>
    <row r="7" spans="1:10" ht="18.75" x14ac:dyDescent="0.3">
      <c r="A7" s="3" t="s">
        <v>207</v>
      </c>
      <c r="I7" s="17"/>
    </row>
    <row r="8" spans="1:10" x14ac:dyDescent="0.25">
      <c r="I8" s="17"/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ht="18.75" customHeight="1" x14ac:dyDescent="0.25">
      <c r="A11" s="13" t="s">
        <v>352</v>
      </c>
      <c r="B11" s="13" t="s">
        <v>269</v>
      </c>
      <c r="C11" s="13" t="s">
        <v>270</v>
      </c>
      <c r="D11" s="13" t="s">
        <v>271</v>
      </c>
      <c r="E11" s="13" t="s">
        <v>272</v>
      </c>
      <c r="F11" s="13" t="s">
        <v>273</v>
      </c>
      <c r="G11" s="13" t="s">
        <v>12</v>
      </c>
      <c r="H11" s="13">
        <v>192</v>
      </c>
      <c r="I11" s="22">
        <f>H11/290</f>
        <v>0.66206896551724137</v>
      </c>
      <c r="J11" s="13">
        <v>53</v>
      </c>
    </row>
    <row r="12" spans="1:10" ht="18.75" customHeight="1" x14ac:dyDescent="0.25">
      <c r="A12" s="13" t="s">
        <v>375</v>
      </c>
      <c r="B12" s="13" t="s">
        <v>274</v>
      </c>
      <c r="C12" s="13" t="s">
        <v>90</v>
      </c>
      <c r="D12" s="13" t="s">
        <v>91</v>
      </c>
      <c r="E12" s="13" t="s">
        <v>275</v>
      </c>
      <c r="F12" s="14">
        <v>1940567</v>
      </c>
      <c r="G12" s="13" t="s">
        <v>12</v>
      </c>
      <c r="H12" s="13">
        <v>190</v>
      </c>
      <c r="I12" s="22">
        <f>H12/290</f>
        <v>0.65517241379310343</v>
      </c>
      <c r="J12" s="13">
        <v>54</v>
      </c>
    </row>
    <row r="13" spans="1:10" ht="18.75" customHeight="1" x14ac:dyDescent="0.25">
      <c r="A13" s="13" t="s">
        <v>359</v>
      </c>
      <c r="B13" s="13" t="s">
        <v>32</v>
      </c>
      <c r="C13" s="13" t="s">
        <v>241</v>
      </c>
      <c r="D13" s="13" t="s">
        <v>242</v>
      </c>
      <c r="E13" s="13" t="s">
        <v>243</v>
      </c>
      <c r="F13" s="13" t="s">
        <v>244</v>
      </c>
      <c r="G13" s="13" t="s">
        <v>14</v>
      </c>
      <c r="H13" s="13">
        <v>199</v>
      </c>
      <c r="I13" s="22">
        <f>H13/290</f>
        <v>0.68620689655172418</v>
      </c>
      <c r="J13" s="13">
        <v>55</v>
      </c>
    </row>
    <row r="14" spans="1:10" ht="18.75" customHeight="1" x14ac:dyDescent="0.25">
      <c r="A14" s="13" t="s">
        <v>378</v>
      </c>
      <c r="B14" s="13" t="s">
        <v>264</v>
      </c>
      <c r="C14" s="13" t="s">
        <v>265</v>
      </c>
      <c r="D14" s="13" t="s">
        <v>266</v>
      </c>
      <c r="E14" s="13" t="s">
        <v>267</v>
      </c>
      <c r="F14" s="13" t="s">
        <v>268</v>
      </c>
      <c r="G14" s="13" t="s">
        <v>14</v>
      </c>
      <c r="H14" s="13">
        <v>193</v>
      </c>
      <c r="I14" s="22">
        <f>H14/290</f>
        <v>0.66551724137931034</v>
      </c>
      <c r="J14" s="13">
        <v>54</v>
      </c>
    </row>
    <row r="15" spans="1:10" ht="18.75" customHeight="1" x14ac:dyDescent="0.25">
      <c r="A15" s="13" t="s">
        <v>356</v>
      </c>
      <c r="B15" s="13" t="s">
        <v>76</v>
      </c>
      <c r="C15" s="13" t="s">
        <v>282</v>
      </c>
      <c r="D15" s="13" t="s">
        <v>283</v>
      </c>
      <c r="E15" s="13" t="s">
        <v>284</v>
      </c>
      <c r="F15" s="13" t="s">
        <v>285</v>
      </c>
      <c r="G15" s="13" t="s">
        <v>14</v>
      </c>
      <c r="H15" s="13">
        <v>185</v>
      </c>
      <c r="I15" s="22">
        <f>H15/290</f>
        <v>0.63793103448275867</v>
      </c>
      <c r="J15" s="13">
        <v>51</v>
      </c>
    </row>
    <row r="16" spans="1:10" ht="18.75" customHeight="1" x14ac:dyDescent="0.25">
      <c r="A16" s="13" t="s">
        <v>357</v>
      </c>
      <c r="B16" s="13" t="s">
        <v>54</v>
      </c>
      <c r="C16" s="13" t="s">
        <v>42</v>
      </c>
      <c r="D16" s="13" t="s">
        <v>45</v>
      </c>
      <c r="E16" s="13" t="s">
        <v>51</v>
      </c>
      <c r="F16" s="13" t="s">
        <v>52</v>
      </c>
      <c r="G16" s="13" t="s">
        <v>14</v>
      </c>
      <c r="H16" s="13">
        <v>180</v>
      </c>
      <c r="I16" s="22">
        <f>H16/290</f>
        <v>0.62068965517241381</v>
      </c>
      <c r="J16" s="13">
        <v>50</v>
      </c>
    </row>
    <row r="17" spans="1:10" ht="18.75" customHeight="1" x14ac:dyDescent="0.25">
      <c r="A17" s="13" t="s">
        <v>377</v>
      </c>
      <c r="B17" s="13" t="s">
        <v>84</v>
      </c>
      <c r="C17" s="13" t="s">
        <v>252</v>
      </c>
      <c r="D17" s="13" t="s">
        <v>253</v>
      </c>
      <c r="E17" s="13" t="s">
        <v>254</v>
      </c>
      <c r="F17" s="13" t="s">
        <v>255</v>
      </c>
      <c r="G17" s="13" t="s">
        <v>13</v>
      </c>
      <c r="H17" s="13">
        <v>194.5</v>
      </c>
      <c r="I17" s="22">
        <f>H17/290</f>
        <v>0.67068965517241375</v>
      </c>
      <c r="J17" s="13">
        <v>54</v>
      </c>
    </row>
    <row r="18" spans="1:10" ht="18.75" customHeight="1" x14ac:dyDescent="0.25">
      <c r="A18" s="13" t="s">
        <v>361</v>
      </c>
      <c r="B18" s="13" t="s">
        <v>58</v>
      </c>
      <c r="C18" s="13" t="s">
        <v>260</v>
      </c>
      <c r="D18" s="13" t="s">
        <v>261</v>
      </c>
      <c r="E18" s="13" t="s">
        <v>262</v>
      </c>
      <c r="F18" s="13" t="s">
        <v>263</v>
      </c>
      <c r="G18" s="13" t="s">
        <v>13</v>
      </c>
      <c r="H18" s="13">
        <v>189.5</v>
      </c>
      <c r="I18" s="22">
        <f>H18/290</f>
        <v>0.65344827586206899</v>
      </c>
      <c r="J18" s="13">
        <v>53</v>
      </c>
    </row>
    <row r="19" spans="1:10" ht="18.75" customHeight="1" x14ac:dyDescent="0.25">
      <c r="A19" s="13" t="s">
        <v>370</v>
      </c>
      <c r="B19" s="13" t="s">
        <v>28</v>
      </c>
      <c r="C19" s="13" t="s">
        <v>256</v>
      </c>
      <c r="D19" s="13" t="s">
        <v>257</v>
      </c>
      <c r="E19" s="13" t="s">
        <v>258</v>
      </c>
      <c r="F19" s="13" t="s">
        <v>259</v>
      </c>
      <c r="G19" s="13" t="s">
        <v>13</v>
      </c>
      <c r="H19" s="13">
        <v>188</v>
      </c>
      <c r="I19" s="22">
        <f>H19/290</f>
        <v>0.64827586206896548</v>
      </c>
      <c r="J19" s="13">
        <v>52</v>
      </c>
    </row>
    <row r="20" spans="1:10" ht="18.75" customHeight="1" x14ac:dyDescent="0.25">
      <c r="A20" s="13" t="s">
        <v>371</v>
      </c>
      <c r="B20" s="13" t="s">
        <v>21</v>
      </c>
      <c r="C20" s="13" t="s">
        <v>276</v>
      </c>
      <c r="D20" s="13" t="s">
        <v>277</v>
      </c>
      <c r="E20" s="13" t="s">
        <v>278</v>
      </c>
      <c r="F20" s="13" t="s">
        <v>279</v>
      </c>
      <c r="G20" s="13" t="s">
        <v>13</v>
      </c>
      <c r="H20" s="13">
        <v>178</v>
      </c>
      <c r="I20" s="22">
        <f>H20/290</f>
        <v>0.61379310344827587</v>
      </c>
      <c r="J20" s="13">
        <v>48</v>
      </c>
    </row>
    <row r="21" spans="1:10" ht="18.75" customHeight="1" x14ac:dyDescent="0.25">
      <c r="A21" s="13" t="s">
        <v>372</v>
      </c>
      <c r="B21" s="13" t="s">
        <v>25</v>
      </c>
      <c r="C21" s="13" t="s">
        <v>216</v>
      </c>
      <c r="D21" s="13" t="s">
        <v>217</v>
      </c>
      <c r="E21" s="13" t="s">
        <v>280</v>
      </c>
      <c r="F21" s="13" t="s">
        <v>281</v>
      </c>
      <c r="G21" s="13" t="s">
        <v>13</v>
      </c>
      <c r="H21" s="13">
        <v>176.5</v>
      </c>
      <c r="I21" s="22">
        <f>H21/290</f>
        <v>0.60862068965517246</v>
      </c>
      <c r="J21" s="13">
        <v>48</v>
      </c>
    </row>
    <row r="22" spans="1:10" ht="18.75" customHeight="1" x14ac:dyDescent="0.25">
      <c r="A22" s="13" t="s">
        <v>373</v>
      </c>
      <c r="B22" s="13" t="s">
        <v>39</v>
      </c>
      <c r="C22" s="13" t="s">
        <v>245</v>
      </c>
      <c r="D22" s="13" t="s">
        <v>246</v>
      </c>
      <c r="E22" s="13" t="s">
        <v>247</v>
      </c>
      <c r="F22" s="13" t="s">
        <v>248</v>
      </c>
      <c r="G22" s="13" t="s">
        <v>13</v>
      </c>
      <c r="H22" s="13">
        <v>176</v>
      </c>
      <c r="I22" s="22">
        <f>H22/290</f>
        <v>0.60689655172413792</v>
      </c>
      <c r="J22" s="13">
        <v>48</v>
      </c>
    </row>
    <row r="23" spans="1:10" ht="18.75" customHeight="1" x14ac:dyDescent="0.25">
      <c r="A23" s="13" t="s">
        <v>376</v>
      </c>
      <c r="B23" s="13" t="s">
        <v>71</v>
      </c>
      <c r="C23" s="13" t="s">
        <v>69</v>
      </c>
      <c r="D23" s="13" t="s">
        <v>70</v>
      </c>
      <c r="E23" s="13" t="s">
        <v>250</v>
      </c>
      <c r="F23" s="13" t="s">
        <v>251</v>
      </c>
      <c r="G23" s="13" t="s">
        <v>13</v>
      </c>
      <c r="H23" s="13">
        <v>172</v>
      </c>
      <c r="I23" s="22">
        <f>H23/290</f>
        <v>0.59310344827586203</v>
      </c>
      <c r="J23" s="13">
        <v>47</v>
      </c>
    </row>
  </sheetData>
  <sortState xmlns:xlrd2="http://schemas.microsoft.com/office/spreadsheetml/2017/richdata2" ref="A11:J23">
    <sortCondition ref="G11:G23" customList="Gold,Silver,Bronze"/>
    <sortCondition descending="1" ref="H11:H23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683A-3148-494A-8C50-30694361582A}">
  <dimension ref="A1:J18"/>
  <sheetViews>
    <sheetView topLeftCell="A3" workbookViewId="0">
      <selection activeCell="A18" sqref="A18"/>
    </sheetView>
  </sheetViews>
  <sheetFormatPr defaultRowHeight="15" x14ac:dyDescent="0.25"/>
  <cols>
    <col min="2" max="2" width="7.85546875" customWidth="1"/>
    <col min="3" max="3" width="26.28515625" customWidth="1"/>
    <col min="5" max="5" width="25.7109375" customWidth="1"/>
  </cols>
  <sheetData>
    <row r="1" spans="1:10" ht="18.75" x14ac:dyDescent="0.3">
      <c r="A1" s="3" t="s">
        <v>16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64</v>
      </c>
      <c r="I3" s="17"/>
    </row>
    <row r="4" spans="1:10" ht="18.75" x14ac:dyDescent="0.3">
      <c r="A4" s="3" t="s">
        <v>123</v>
      </c>
      <c r="I4" s="17"/>
    </row>
    <row r="5" spans="1:10" ht="18.75" x14ac:dyDescent="0.3">
      <c r="A5" s="3" t="s">
        <v>286</v>
      </c>
      <c r="I5" s="17"/>
    </row>
    <row r="6" spans="1:10" ht="18.75" x14ac:dyDescent="0.3">
      <c r="A6" s="3" t="s">
        <v>29</v>
      </c>
      <c r="I6" s="17"/>
    </row>
    <row r="7" spans="1:10" ht="18.75" x14ac:dyDescent="0.3">
      <c r="A7" s="3" t="s">
        <v>287</v>
      </c>
      <c r="I7" s="17"/>
    </row>
    <row r="8" spans="1:10" x14ac:dyDescent="0.25">
      <c r="I8" s="17"/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ht="20.100000000000001" customHeight="1" x14ac:dyDescent="0.25">
      <c r="A11" s="13" t="s">
        <v>352</v>
      </c>
      <c r="B11" s="13" t="s">
        <v>269</v>
      </c>
      <c r="C11" s="13" t="s">
        <v>270</v>
      </c>
      <c r="D11" s="13" t="s">
        <v>271</v>
      </c>
      <c r="E11" s="13" t="s">
        <v>272</v>
      </c>
      <c r="F11" s="13" t="s">
        <v>273</v>
      </c>
      <c r="G11" s="13" t="s">
        <v>12</v>
      </c>
      <c r="H11" s="13">
        <v>228</v>
      </c>
      <c r="I11" s="22">
        <f>H11/340</f>
        <v>0.6705882352941176</v>
      </c>
      <c r="J11" s="13">
        <v>54</v>
      </c>
    </row>
    <row r="12" spans="1:10" ht="20.100000000000001" customHeight="1" x14ac:dyDescent="0.25">
      <c r="A12" s="13" t="s">
        <v>375</v>
      </c>
      <c r="B12" s="13" t="s">
        <v>274</v>
      </c>
      <c r="C12" s="13" t="s">
        <v>90</v>
      </c>
      <c r="D12" s="13" t="s">
        <v>91</v>
      </c>
      <c r="E12" s="13" t="s">
        <v>92</v>
      </c>
      <c r="F12" s="14">
        <v>1940567</v>
      </c>
      <c r="G12" s="13" t="s">
        <v>12</v>
      </c>
      <c r="H12" s="13">
        <v>214</v>
      </c>
      <c r="I12" s="22">
        <f>H12/340</f>
        <v>0.62941176470588234</v>
      </c>
      <c r="J12" s="13">
        <v>50</v>
      </c>
    </row>
    <row r="13" spans="1:10" ht="20.100000000000001" customHeight="1" x14ac:dyDescent="0.25">
      <c r="A13" s="13" t="s">
        <v>353</v>
      </c>
      <c r="B13" s="13" t="s">
        <v>264</v>
      </c>
      <c r="C13" s="13" t="s">
        <v>265</v>
      </c>
      <c r="D13" s="13" t="s">
        <v>266</v>
      </c>
      <c r="E13" s="13" t="s">
        <v>267</v>
      </c>
      <c r="F13" s="13" t="s">
        <v>268</v>
      </c>
      <c r="G13" s="13" t="s">
        <v>14</v>
      </c>
      <c r="H13" s="13">
        <v>217.5</v>
      </c>
      <c r="I13" s="22">
        <f>H13/340</f>
        <v>0.63970588235294112</v>
      </c>
      <c r="J13" s="13">
        <v>52</v>
      </c>
    </row>
    <row r="14" spans="1:10" ht="20.100000000000001" customHeight="1" x14ac:dyDescent="0.25">
      <c r="A14" s="13" t="s">
        <v>355</v>
      </c>
      <c r="B14" s="13" t="s">
        <v>35</v>
      </c>
      <c r="C14" s="13" t="s">
        <v>288</v>
      </c>
      <c r="D14" s="13" t="s">
        <v>289</v>
      </c>
      <c r="E14" s="13" t="s">
        <v>290</v>
      </c>
      <c r="F14" s="13" t="s">
        <v>291</v>
      </c>
      <c r="G14" s="13" t="s">
        <v>14</v>
      </c>
      <c r="H14" s="13">
        <v>215.5</v>
      </c>
      <c r="I14" s="22">
        <f>H14/340</f>
        <v>0.63382352941176467</v>
      </c>
      <c r="J14" s="13">
        <v>52</v>
      </c>
    </row>
    <row r="15" spans="1:10" ht="20.100000000000001" customHeight="1" x14ac:dyDescent="0.25">
      <c r="A15" s="13" t="s">
        <v>356</v>
      </c>
      <c r="B15" s="13" t="s">
        <v>54</v>
      </c>
      <c r="C15" s="13" t="s">
        <v>42</v>
      </c>
      <c r="D15" s="13" t="s">
        <v>45</v>
      </c>
      <c r="E15" s="13" t="s">
        <v>51</v>
      </c>
      <c r="F15" s="13" t="s">
        <v>52</v>
      </c>
      <c r="G15" s="13" t="s">
        <v>14</v>
      </c>
      <c r="H15" s="13">
        <v>213</v>
      </c>
      <c r="I15" s="22">
        <f>H15/340</f>
        <v>0.62647058823529411</v>
      </c>
      <c r="J15" s="13">
        <v>51</v>
      </c>
    </row>
    <row r="16" spans="1:10" ht="20.100000000000001" customHeight="1" x14ac:dyDescent="0.25">
      <c r="A16" s="13" t="s">
        <v>369</v>
      </c>
      <c r="B16" s="13" t="s">
        <v>84</v>
      </c>
      <c r="C16" s="13" t="s">
        <v>252</v>
      </c>
      <c r="D16" s="13" t="s">
        <v>253</v>
      </c>
      <c r="E16" s="13" t="s">
        <v>254</v>
      </c>
      <c r="F16" s="13" t="s">
        <v>255</v>
      </c>
      <c r="G16" s="13" t="s">
        <v>13</v>
      </c>
      <c r="H16" s="13">
        <v>229</v>
      </c>
      <c r="I16" s="22">
        <f>H16/340</f>
        <v>0.67352941176470593</v>
      </c>
      <c r="J16" s="13">
        <v>55</v>
      </c>
    </row>
    <row r="17" spans="1:10" ht="20.100000000000001" customHeight="1" x14ac:dyDescent="0.25">
      <c r="A17" s="13" t="s">
        <v>361</v>
      </c>
      <c r="B17" s="13" t="s">
        <v>58</v>
      </c>
      <c r="C17" s="13" t="s">
        <v>260</v>
      </c>
      <c r="D17" s="13" t="s">
        <v>261</v>
      </c>
      <c r="E17" s="13" t="s">
        <v>262</v>
      </c>
      <c r="F17" s="13" t="s">
        <v>263</v>
      </c>
      <c r="G17" s="13" t="s">
        <v>13</v>
      </c>
      <c r="H17" s="13">
        <v>215.5</v>
      </c>
      <c r="I17" s="22">
        <f>H17/340</f>
        <v>0.63382352941176467</v>
      </c>
      <c r="J17" s="13">
        <v>52</v>
      </c>
    </row>
    <row r="18" spans="1:10" ht="20.100000000000001" customHeight="1" x14ac:dyDescent="0.25">
      <c r="A18" s="13" t="s">
        <v>370</v>
      </c>
      <c r="B18" s="13" t="s">
        <v>28</v>
      </c>
      <c r="C18" s="13" t="s">
        <v>256</v>
      </c>
      <c r="D18" s="13" t="s">
        <v>257</v>
      </c>
      <c r="E18" s="13" t="s">
        <v>258</v>
      </c>
      <c r="F18" s="13" t="s">
        <v>259</v>
      </c>
      <c r="G18" s="13" t="s">
        <v>13</v>
      </c>
      <c r="H18" s="13">
        <v>207.5</v>
      </c>
      <c r="I18" s="22">
        <f>H18/340</f>
        <v>0.61029411764705888</v>
      </c>
      <c r="J18" s="13">
        <v>50</v>
      </c>
    </row>
  </sheetData>
  <sortState xmlns:xlrd2="http://schemas.microsoft.com/office/spreadsheetml/2017/richdata2" ref="A11:J18">
    <sortCondition ref="G11:G18" customList="Gold,Silver,Bronze"/>
    <sortCondition descending="1" ref="H11:H18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60BAB-A6B7-44D5-B6D6-797973163CEA}">
  <dimension ref="A1:J19"/>
  <sheetViews>
    <sheetView workbookViewId="0">
      <selection activeCell="A13" sqref="A13"/>
    </sheetView>
  </sheetViews>
  <sheetFormatPr defaultRowHeight="15" x14ac:dyDescent="0.25"/>
  <cols>
    <col min="3" max="3" width="20.28515625" customWidth="1"/>
    <col min="5" max="5" width="19.5703125" customWidth="1"/>
  </cols>
  <sheetData>
    <row r="1" spans="1:10" ht="18.75" x14ac:dyDescent="0.3">
      <c r="A1" s="3" t="s">
        <v>16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63</v>
      </c>
      <c r="I3" s="17"/>
    </row>
    <row r="4" spans="1:10" ht="18.75" x14ac:dyDescent="0.3">
      <c r="A4" s="3" t="s">
        <v>123</v>
      </c>
      <c r="I4" s="17"/>
    </row>
    <row r="5" spans="1:10" ht="18.75" x14ac:dyDescent="0.3">
      <c r="A5" s="3" t="s">
        <v>292</v>
      </c>
      <c r="I5" s="17"/>
    </row>
    <row r="6" spans="1:10" ht="18.75" x14ac:dyDescent="0.3">
      <c r="A6" s="3" t="s">
        <v>66</v>
      </c>
      <c r="I6" s="17"/>
    </row>
    <row r="7" spans="1:10" ht="18.75" x14ac:dyDescent="0.3">
      <c r="A7" s="3" t="s">
        <v>207</v>
      </c>
      <c r="I7" s="17"/>
    </row>
    <row r="8" spans="1:10" x14ac:dyDescent="0.25">
      <c r="I8" s="17"/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20.100000000000001" customHeight="1" x14ac:dyDescent="0.25">
      <c r="A11" s="13" t="s">
        <v>353</v>
      </c>
      <c r="B11" s="13" t="s">
        <v>119</v>
      </c>
      <c r="C11" s="13" t="s">
        <v>297</v>
      </c>
      <c r="D11" s="13" t="s">
        <v>298</v>
      </c>
      <c r="E11" s="13" t="s">
        <v>299</v>
      </c>
      <c r="F11" s="13" t="s">
        <v>300</v>
      </c>
      <c r="G11" s="13" t="s">
        <v>14</v>
      </c>
      <c r="H11" s="13">
        <v>263</v>
      </c>
      <c r="I11" s="22">
        <f>H11/390</f>
        <v>0.67435897435897441</v>
      </c>
      <c r="J11" s="13">
        <v>54</v>
      </c>
    </row>
    <row r="12" spans="1:10" ht="20.100000000000001" customHeight="1" x14ac:dyDescent="0.25">
      <c r="A12" s="13" t="s">
        <v>358</v>
      </c>
      <c r="B12" s="13" t="s">
        <v>85</v>
      </c>
      <c r="C12" s="13" t="s">
        <v>293</v>
      </c>
      <c r="D12" s="13" t="s">
        <v>294</v>
      </c>
      <c r="E12" s="13" t="s">
        <v>295</v>
      </c>
      <c r="F12" s="13" t="s">
        <v>296</v>
      </c>
      <c r="G12" s="13" t="s">
        <v>13</v>
      </c>
      <c r="H12" s="13">
        <v>267</v>
      </c>
      <c r="I12" s="22">
        <f>H12/390</f>
        <v>0.68461538461538463</v>
      </c>
      <c r="J12" s="13">
        <v>56</v>
      </c>
    </row>
    <row r="13" spans="1:10" ht="20.100000000000001" customHeight="1" x14ac:dyDescent="0.25">
      <c r="A13" s="13" t="s">
        <v>361</v>
      </c>
      <c r="B13" s="13" t="s">
        <v>35</v>
      </c>
      <c r="C13" s="13" t="s">
        <v>288</v>
      </c>
      <c r="D13" s="13" t="s">
        <v>289</v>
      </c>
      <c r="E13" s="13" t="s">
        <v>290</v>
      </c>
      <c r="F13" s="13" t="s">
        <v>291</v>
      </c>
      <c r="G13" s="13" t="s">
        <v>13</v>
      </c>
      <c r="H13" s="13">
        <v>248</v>
      </c>
      <c r="I13" s="22">
        <f>H13/390</f>
        <v>0.63589743589743586</v>
      </c>
      <c r="J13" s="13">
        <v>51</v>
      </c>
    </row>
    <row r="14" spans="1:10" ht="20.100000000000001" customHeight="1" x14ac:dyDescent="0.25">
      <c r="A14" s="13"/>
      <c r="B14" s="13"/>
      <c r="C14" s="13"/>
      <c r="D14" s="13"/>
      <c r="E14" s="13"/>
      <c r="F14" s="13"/>
      <c r="G14" s="13"/>
      <c r="H14" s="13"/>
      <c r="I14" s="22"/>
      <c r="J14" s="13"/>
    </row>
    <row r="15" spans="1:10" ht="20.100000000000001" customHeight="1" x14ac:dyDescent="0.25">
      <c r="A15" s="13"/>
      <c r="B15" s="13"/>
      <c r="C15" s="13"/>
      <c r="D15" s="13"/>
      <c r="E15" s="13"/>
      <c r="F15" s="13"/>
      <c r="G15" s="13"/>
      <c r="H15" s="13"/>
      <c r="I15" s="22"/>
      <c r="J15" s="13"/>
    </row>
    <row r="16" spans="1:10" ht="20.100000000000001" customHeight="1" x14ac:dyDescent="0.25">
      <c r="A16" s="13"/>
      <c r="B16" s="13"/>
      <c r="C16" s="13"/>
      <c r="D16" s="13"/>
      <c r="E16" s="13"/>
      <c r="F16" s="13"/>
      <c r="G16" s="13"/>
      <c r="H16" s="13"/>
      <c r="I16" s="22"/>
      <c r="J16" s="13"/>
    </row>
    <row r="17" spans="1:10" ht="20.100000000000001" customHeight="1" x14ac:dyDescent="0.25">
      <c r="A17" s="13"/>
      <c r="B17" s="13"/>
      <c r="C17" s="13"/>
      <c r="D17" s="13"/>
      <c r="E17" s="13"/>
      <c r="F17" s="13"/>
      <c r="G17" s="13"/>
      <c r="H17" s="13"/>
      <c r="I17" s="22"/>
      <c r="J17" s="13"/>
    </row>
    <row r="18" spans="1:10" ht="20.100000000000001" customHeight="1" x14ac:dyDescent="0.25">
      <c r="A18" s="13"/>
      <c r="B18" s="13"/>
      <c r="C18" s="13"/>
      <c r="D18" s="13"/>
      <c r="E18" s="13"/>
      <c r="F18" s="13"/>
      <c r="G18" s="13"/>
      <c r="H18" s="13"/>
      <c r="I18" s="22"/>
      <c r="J18" s="13"/>
    </row>
    <row r="19" spans="1:10" ht="20.100000000000001" customHeight="1" x14ac:dyDescent="0.25">
      <c r="A19" s="13" t="s">
        <v>33</v>
      </c>
      <c r="B19" s="13"/>
      <c r="C19" s="13"/>
      <c r="D19" s="13"/>
      <c r="E19" s="13"/>
      <c r="F19" s="13"/>
      <c r="G19" s="13"/>
      <c r="H19" s="13"/>
      <c r="I19" s="22"/>
      <c r="J19" s="13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Class 1 Prelim  17a</vt:lpstr>
      <vt:lpstr>Class 2 Prelim 19 Q</vt:lpstr>
      <vt:lpstr>Class 3 Novice 23 </vt:lpstr>
      <vt:lpstr>Class 4 Novice 37aQ</vt:lpstr>
      <vt:lpstr>Class 5 Ele 45</vt:lpstr>
      <vt:lpstr>Class 6 Ele 53 Q</vt:lpstr>
      <vt:lpstr>Class 7 Med 61</vt:lpstr>
      <vt:lpstr>Class 8 M73 Q</vt:lpstr>
      <vt:lpstr>Class 9 Adv Med 91 Q</vt:lpstr>
      <vt:lpstr>Class 10 Adv Med 98 Q</vt:lpstr>
      <vt:lpstr>Class 12 PSG Q</vt:lpstr>
      <vt:lpstr>Class 13 Inter I Q</vt:lpstr>
      <vt:lpstr>Class 15 GP</vt:lpstr>
      <vt:lpstr>Class 18 Novice FSM Q</vt:lpstr>
      <vt:lpstr>Class 19 Ele FSM Q</vt:lpstr>
      <vt:lpstr>Class 20 Med FSM Q</vt:lpstr>
      <vt:lpstr>Class 21 Adv Med FSM 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2022-07-07T21:09:56Z</cp:lastPrinted>
  <dcterms:created xsi:type="dcterms:W3CDTF">2019-10-07T12:12:15Z</dcterms:created>
  <dcterms:modified xsi:type="dcterms:W3CDTF">2023-04-08T21:12:41Z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