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66" documentId="8_{8C296C78-7D0A-43A2-A831-AF144492C1AC}" xr6:coauthVersionLast="47" xr6:coauthVersionMax="47" xr10:uidLastSave="{7893976E-69A6-4122-A0AC-37A7A45330F0}"/>
  <bookViews>
    <workbookView xWindow="-120" yWindow="-120" windowWidth="20730" windowHeight="11160" firstSheet="2" activeTab="2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3 Q" sheetId="9" r:id="rId6"/>
    <sheet name="Class 7 Medium 61" sheetId="10" r:id="rId7"/>
    <sheet name="Class 8 Med 73 Q" sheetId="11" r:id="rId8"/>
    <sheet name="Class 9 Adv Med 91 Q" sheetId="27" r:id="rId9"/>
    <sheet name="Class 13 Inter I Q" sheetId="24" r:id="rId10"/>
    <sheet name="Class 18 Novice FSM Q" sheetId="25" r:id="rId11"/>
    <sheet name="Class 19 Ele FSM Q" sheetId="26" r:id="rId12"/>
    <sheet name="Class 20 Med FSM Q" sheetId="31" r:id="rId13"/>
    <sheet name="Class 21 Adv Med FSM Q" sheetId="32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0" l="1"/>
  <c r="I15" i="10"/>
  <c r="I13" i="10"/>
  <c r="I14" i="10"/>
  <c r="I12" i="10"/>
  <c r="I11" i="31"/>
  <c r="I11" i="24"/>
  <c r="I14" i="11"/>
  <c r="I12" i="11"/>
  <c r="I13" i="11"/>
  <c r="I11" i="11"/>
  <c r="I14" i="9"/>
  <c r="I16" i="9"/>
  <c r="I11" i="9"/>
  <c r="I17" i="9"/>
  <c r="I13" i="9"/>
  <c r="I12" i="9"/>
  <c r="I15" i="9"/>
  <c r="I14" i="8"/>
  <c r="I13" i="8"/>
  <c r="I12" i="8"/>
  <c r="I11" i="8"/>
  <c r="I11" i="7"/>
  <c r="I16" i="7"/>
  <c r="I23" i="7"/>
  <c r="I22" i="7"/>
  <c r="I21" i="7"/>
  <c r="I20" i="7"/>
  <c r="I18" i="7"/>
  <c r="I17" i="7"/>
  <c r="I19" i="7"/>
  <c r="I14" i="7"/>
  <c r="I15" i="7"/>
  <c r="I12" i="7"/>
  <c r="I13" i="7"/>
  <c r="I18" i="6"/>
  <c r="I19" i="6"/>
  <c r="I16" i="6"/>
  <c r="I15" i="6"/>
  <c r="I11" i="6"/>
  <c r="I17" i="6"/>
  <c r="I12" i="6"/>
  <c r="I13" i="6"/>
  <c r="I14" i="6"/>
  <c r="I11" i="5"/>
  <c r="I14" i="5"/>
  <c r="I12" i="4"/>
  <c r="I14" i="4"/>
  <c r="I13" i="4"/>
  <c r="I11" i="4"/>
  <c r="I16" i="4"/>
  <c r="I10" i="4"/>
  <c r="I15" i="4"/>
  <c r="I11" i="32"/>
  <c r="I11" i="26"/>
  <c r="I11" i="25"/>
  <c r="I13" i="24"/>
  <c r="I12" i="24"/>
  <c r="I12" i="27"/>
  <c r="I11" i="27"/>
  <c r="I13" i="5"/>
  <c r="I12" i="5"/>
  <c r="I15" i="5"/>
</calcChain>
</file>

<file path=xl/sharedStrings.xml><?xml version="1.0" encoding="utf-8"?>
<sst xmlns="http://schemas.openxmlformats.org/spreadsheetml/2006/main" count="699" uniqueCount="265">
  <si>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</si>
  <si>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</si>
  <si>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</si>
  <si>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</si>
  <si>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</si>
  <si>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</si>
  <si>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</si>
  <si>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</si>
  <si>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</si>
  <si>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</si>
  <si>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</si>
  <si>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</si>
  <si>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</si>
  <si>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</si>
  <si>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</si>
  <si>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</si>
  <si>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</si>
  <si>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</si>
  <si>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</si>
  <si>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</si>
  <si>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Time</t>
  </si>
  <si>
    <t>20</t>
  </si>
  <si>
    <t>17</t>
  </si>
  <si>
    <t>19</t>
  </si>
  <si>
    <t>21</t>
  </si>
  <si>
    <t>12</t>
  </si>
  <si>
    <t xml:space="preserve">Time </t>
  </si>
  <si>
    <t>34</t>
  </si>
  <si>
    <t>6</t>
  </si>
  <si>
    <t>11</t>
  </si>
  <si>
    <t>7</t>
  </si>
  <si>
    <t>10</t>
  </si>
  <si>
    <t>31</t>
  </si>
  <si>
    <t>14</t>
  </si>
  <si>
    <t>13</t>
  </si>
  <si>
    <t>24</t>
  </si>
  <si>
    <t>30</t>
  </si>
  <si>
    <t>29</t>
  </si>
  <si>
    <t>Venue : Brook Farm EC</t>
  </si>
  <si>
    <t>33</t>
  </si>
  <si>
    <t>16</t>
  </si>
  <si>
    <t>18</t>
  </si>
  <si>
    <t>23</t>
  </si>
  <si>
    <t>27</t>
  </si>
  <si>
    <t>28</t>
  </si>
  <si>
    <t>9</t>
  </si>
  <si>
    <t>Total Points: 340</t>
  </si>
  <si>
    <t>Test/Class : 7 / M61</t>
  </si>
  <si>
    <t>2</t>
  </si>
  <si>
    <t>Test/Class : Inter I / 13</t>
  </si>
  <si>
    <t xml:space="preserve">Place </t>
  </si>
  <si>
    <t>Test/Class : AM91 / 9</t>
  </si>
  <si>
    <t>8</t>
  </si>
  <si>
    <t>36</t>
  </si>
  <si>
    <t>37</t>
  </si>
  <si>
    <t>39</t>
  </si>
  <si>
    <t>Test/Class : Novice FSM / 18</t>
  </si>
  <si>
    <t>Test/Class : Elementary FSM / 19</t>
  </si>
  <si>
    <t xml:space="preserve">Event Type : BD Reg I-GP + FSM </t>
  </si>
  <si>
    <t>Event Type : BD Reg I-GP + FSM</t>
  </si>
  <si>
    <t>38</t>
  </si>
  <si>
    <t>Rochelle Lee</t>
  </si>
  <si>
    <t>333832</t>
  </si>
  <si>
    <t>Wolk In Tune</t>
  </si>
  <si>
    <t>1832537</t>
  </si>
  <si>
    <t/>
  </si>
  <si>
    <t>Event Type : Reg BD I -GP + FSM</t>
  </si>
  <si>
    <t>44</t>
  </si>
  <si>
    <t>43</t>
  </si>
  <si>
    <t>42</t>
  </si>
  <si>
    <t>Test/Class : Medium FSM / 20</t>
  </si>
  <si>
    <t>Test/Class : Adv Med FSM / 21</t>
  </si>
  <si>
    <t>45</t>
  </si>
  <si>
    <t>Total Points: 180</t>
  </si>
  <si>
    <t>Total Points: 260</t>
  </si>
  <si>
    <t>Total Points: 390</t>
  </si>
  <si>
    <t xml:space="preserve">Total Points: 340 </t>
  </si>
  <si>
    <t>32</t>
  </si>
  <si>
    <t>5</t>
  </si>
  <si>
    <t>Lisa Maynard</t>
  </si>
  <si>
    <t>1531057</t>
  </si>
  <si>
    <t>Flying Gravitas</t>
  </si>
  <si>
    <t>1945045</t>
  </si>
  <si>
    <t>25</t>
  </si>
  <si>
    <t>Willow BDA</t>
  </si>
  <si>
    <t>Helen Browne</t>
  </si>
  <si>
    <t>1510229</t>
  </si>
  <si>
    <t>Jellybean II</t>
  </si>
  <si>
    <t>1530384</t>
  </si>
  <si>
    <t>Georgina Howard</t>
  </si>
  <si>
    <t>87890</t>
  </si>
  <si>
    <t>Tahley Reeve-Smith</t>
  </si>
  <si>
    <t>45136</t>
  </si>
  <si>
    <t>4</t>
  </si>
  <si>
    <t>1G</t>
  </si>
  <si>
    <t>1S</t>
  </si>
  <si>
    <t>1B</t>
  </si>
  <si>
    <t>Total Points: 300</t>
  </si>
  <si>
    <t>Start Date : 8 January 2023</t>
  </si>
  <si>
    <t>Judge(s) : Annette Scott</t>
  </si>
  <si>
    <t>Hannah Rix</t>
  </si>
  <si>
    <t>208981</t>
  </si>
  <si>
    <t>Whisper Dunno</t>
  </si>
  <si>
    <t>1433041</t>
  </si>
  <si>
    <t>Sarah Bellamy</t>
  </si>
  <si>
    <t>367680</t>
  </si>
  <si>
    <t>Letterlough King Hector</t>
  </si>
  <si>
    <t>1530318</t>
  </si>
  <si>
    <t>Lewis Simmons</t>
  </si>
  <si>
    <t>1920402</t>
  </si>
  <si>
    <t>Victoria Archer</t>
  </si>
  <si>
    <t>104329</t>
  </si>
  <si>
    <t>Wootsteps</t>
  </si>
  <si>
    <t>1948657</t>
  </si>
  <si>
    <t>Kristin Milne</t>
  </si>
  <si>
    <t>1923987</t>
  </si>
  <si>
    <t>Springhead Maddison</t>
  </si>
  <si>
    <t>1940476</t>
  </si>
  <si>
    <t>Katie Ockendon-Evans</t>
  </si>
  <si>
    <t>1921364</t>
  </si>
  <si>
    <t>Kingsleypark Pearl</t>
  </si>
  <si>
    <t>1947568</t>
  </si>
  <si>
    <t>Sophie Chatwin</t>
  </si>
  <si>
    <t>275417</t>
  </si>
  <si>
    <t>Dare To Be CS</t>
  </si>
  <si>
    <t>1947340</t>
  </si>
  <si>
    <t>Toreen Fionn</t>
  </si>
  <si>
    <t>1942853</t>
  </si>
  <si>
    <t>Lucie Manna</t>
  </si>
  <si>
    <t>129186</t>
  </si>
  <si>
    <t>Noury BKO</t>
  </si>
  <si>
    <t>1947043</t>
  </si>
  <si>
    <t xml:space="preserve">Judge(s) : Mary Thornley </t>
  </si>
  <si>
    <t>Nicky Champion</t>
  </si>
  <si>
    <t>1812713</t>
  </si>
  <si>
    <t>Starletts Folly</t>
  </si>
  <si>
    <t>1834506</t>
  </si>
  <si>
    <t>1934066</t>
  </si>
  <si>
    <t>Test/Class : 3 /N23</t>
  </si>
  <si>
    <t>Carol O'Brien</t>
  </si>
  <si>
    <t>172588</t>
  </si>
  <si>
    <t>Ladies Wish</t>
  </si>
  <si>
    <t>1536084</t>
  </si>
  <si>
    <t>Sophie Bell</t>
  </si>
  <si>
    <t>1917448</t>
  </si>
  <si>
    <t>Cobra XS</t>
  </si>
  <si>
    <t>1946760</t>
  </si>
  <si>
    <t>Rocky Leahy</t>
  </si>
  <si>
    <t>1917968</t>
  </si>
  <si>
    <t>BERNWODE BRITVIK</t>
  </si>
  <si>
    <t>143717</t>
  </si>
  <si>
    <t>Linda Anderson</t>
  </si>
  <si>
    <t>366579</t>
  </si>
  <si>
    <t>Isanory</t>
  </si>
  <si>
    <t>1834494</t>
  </si>
  <si>
    <t>Rachel Ovens</t>
  </si>
  <si>
    <t>285102</t>
  </si>
  <si>
    <t>Majority On The Hill</t>
  </si>
  <si>
    <t>1943213</t>
  </si>
  <si>
    <t>Classic jester</t>
  </si>
  <si>
    <t>1834607</t>
  </si>
  <si>
    <t>26</t>
  </si>
  <si>
    <t>Sydney Moon II</t>
  </si>
  <si>
    <t>1948176</t>
  </si>
  <si>
    <t>Janette Frost</t>
  </si>
  <si>
    <t>26140</t>
  </si>
  <si>
    <t>Loves Black STH</t>
  </si>
  <si>
    <t>1935876</t>
  </si>
  <si>
    <t>Test/Class : N37a / 4</t>
  </si>
  <si>
    <t>Total Points: 270</t>
  </si>
  <si>
    <t>Michelle Wilson</t>
  </si>
  <si>
    <t>277479</t>
  </si>
  <si>
    <t>Kanae Legacy</t>
  </si>
  <si>
    <t>1942912</t>
  </si>
  <si>
    <t>Sidney moon</t>
  </si>
  <si>
    <t>Ellane Farmer</t>
  </si>
  <si>
    <t>1711661</t>
  </si>
  <si>
    <t>Get Wiggy With It</t>
  </si>
  <si>
    <t>1732558</t>
  </si>
  <si>
    <t>Tracey Nelson</t>
  </si>
  <si>
    <t>73776</t>
  </si>
  <si>
    <t>Zafiro J</t>
  </si>
  <si>
    <t>1940948</t>
  </si>
  <si>
    <t xml:space="preserve">Test/Class : E45 /5 </t>
  </si>
  <si>
    <t>Chelsie Pretious</t>
  </si>
  <si>
    <t>1712497</t>
  </si>
  <si>
    <t>Manderville Capricio</t>
  </si>
  <si>
    <t>1733854</t>
  </si>
  <si>
    <t>Daisy Adamson</t>
  </si>
  <si>
    <t>1919997</t>
  </si>
  <si>
    <t>Sugar Rush I</t>
  </si>
  <si>
    <t>1942376</t>
  </si>
  <si>
    <t>Test/Class : 6 / E53</t>
  </si>
  <si>
    <t>Larkshill St James</t>
  </si>
  <si>
    <t>1945641</t>
  </si>
  <si>
    <t>J'Adore</t>
  </si>
  <si>
    <t>1945966</t>
  </si>
  <si>
    <t xml:space="preserve">Judge(s) : Judy Firmston-Williams </t>
  </si>
  <si>
    <t>Amy Morris</t>
  </si>
  <si>
    <t>402698</t>
  </si>
  <si>
    <t>Agradar</t>
  </si>
  <si>
    <t>1731519</t>
  </si>
  <si>
    <t>Roxanne Carter</t>
  </si>
  <si>
    <t>1712937</t>
  </si>
  <si>
    <t>Knight in shining armour</t>
  </si>
  <si>
    <t>1735572</t>
  </si>
  <si>
    <t>Rachel Scott</t>
  </si>
  <si>
    <t>1912209</t>
  </si>
  <si>
    <t>Showgirl Madonna</t>
  </si>
  <si>
    <t>1943432</t>
  </si>
  <si>
    <t xml:space="preserve">Judge(s) : Judy Firston-Williams </t>
  </si>
  <si>
    <t>Test/Class : M73 / 8</t>
  </si>
  <si>
    <t>Suzanne Ashwell</t>
  </si>
  <si>
    <t>369772</t>
  </si>
  <si>
    <t>Rhomantic</t>
  </si>
  <si>
    <t>1532187</t>
  </si>
  <si>
    <t>41</t>
  </si>
  <si>
    <t>Amie Gramlick</t>
  </si>
  <si>
    <t>1711780</t>
  </si>
  <si>
    <t>Heredero ER</t>
  </si>
  <si>
    <t>1732686</t>
  </si>
  <si>
    <t>Penny Lock</t>
  </si>
  <si>
    <t>81116</t>
  </si>
  <si>
    <t>Crazy L.A.'s Baby</t>
  </si>
  <si>
    <t>1630795</t>
  </si>
  <si>
    <t xml:space="preserve">Judge(s) : Judy Firmston -Williams </t>
  </si>
  <si>
    <t>Fynjela D</t>
  </si>
  <si>
    <t>1535974</t>
  </si>
  <si>
    <t>Pat Sharman</t>
  </si>
  <si>
    <t>110850</t>
  </si>
  <si>
    <t>Chanrita M</t>
  </si>
  <si>
    <t>1431206</t>
  </si>
  <si>
    <t>Rachel Skeffington</t>
  </si>
  <si>
    <t>241555</t>
  </si>
  <si>
    <t>Fider Rose</t>
  </si>
  <si>
    <t>1633560</t>
  </si>
  <si>
    <t>Katie Killin</t>
  </si>
  <si>
    <t>312975</t>
  </si>
  <si>
    <t>Tonafora Jack</t>
  </si>
  <si>
    <t>1944937</t>
  </si>
  <si>
    <t>Louise Clark</t>
  </si>
  <si>
    <t>15040</t>
  </si>
  <si>
    <t>Dimaggio's Hit</t>
  </si>
  <si>
    <t>1930043</t>
  </si>
  <si>
    <t>NS</t>
  </si>
  <si>
    <t>2G</t>
  </si>
  <si>
    <t>1S (1st)</t>
  </si>
  <si>
    <t>2S</t>
  </si>
  <si>
    <t>3S</t>
  </si>
  <si>
    <t>4S</t>
  </si>
  <si>
    <t>5S</t>
  </si>
  <si>
    <t>1G (1st)</t>
  </si>
  <si>
    <t xml:space="preserve">                                      </t>
  </si>
  <si>
    <t>1S (2nd)</t>
  </si>
  <si>
    <t>1B (1st)</t>
  </si>
  <si>
    <t>2B</t>
  </si>
  <si>
    <t>3B</t>
  </si>
  <si>
    <t>4B</t>
  </si>
  <si>
    <t>6S</t>
  </si>
  <si>
    <t>5B</t>
  </si>
  <si>
    <t>2G (3rd=)</t>
  </si>
  <si>
    <t>2S (3rd=)</t>
  </si>
  <si>
    <t>3G</t>
  </si>
  <si>
    <t>4G</t>
  </si>
  <si>
    <t>Start Date : 8 January 2023er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</si>
</sst>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10" fontId="1" fillId="3" borderId="1" xfId="1" applyNumberFormat="1" applyFill="1" applyBorder="1" applyAlignment="1">
      <alignment horizontal="right"/>
    </xf>
    <xf numFmtId="1" fontId="7" fillId="0" borderId="1" xfId="0" applyNumberFormat="1" applyFont="1" applyBorder="1"/>
    <xf numFmtId="0" fontId="7" fillId="0" borderId="0" xfId="0" applyFont="1"/>
    <xf numFmtId="164" fontId="7" fillId="0" borderId="1" xfId="0" applyNumberFormat="1" applyFont="1" applyBorder="1"/>
    <xf numFmtId="0" fontId="6" fillId="0" borderId="1" xfId="0" applyFont="1" applyBorder="1"/>
    <xf numFmtId="0" fontId="9" fillId="0" borderId="1" xfId="1" applyFont="1" applyBorder="1" applyAlignment="1">
      <alignment horizontal="right"/>
    </xf>
    <xf numFmtId="10" fontId="7" fillId="0" borderId="1" xfId="0" applyNumberFormat="1" applyFont="1" applyBorder="1" applyAlignment="1">
      <alignment horizontal="right"/>
    </xf>
    <xf numFmtId="0" fontId="9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topLeftCell="A3" workbookViewId="0">
      <selection activeCell="A16" sqref="A16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58</v>
      </c>
    </row>
    <row r="4" spans="1:10" ht="18.75" x14ac:dyDescent="0.3">
      <c r="A4" s="3" t="s">
        <v>98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99</v>
      </c>
    </row>
    <row r="8" spans="1:10" ht="18.75" x14ac:dyDescent="0.3">
      <c r="A8" s="3"/>
    </row>
    <row r="9" spans="1:10" ht="20.100000000000001" customHeight="1" x14ac:dyDescent="0.25">
      <c r="A9" s="20" t="s">
        <v>50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0" t="s">
        <v>6</v>
      </c>
      <c r="H9" s="20"/>
      <c r="I9" s="20" t="s">
        <v>8</v>
      </c>
      <c r="J9" s="20" t="s">
        <v>9</v>
      </c>
    </row>
    <row r="10" spans="1:10" ht="20.100000000000001" customHeight="1" x14ac:dyDescent="0.25">
      <c r="A10" s="14" t="s">
        <v>94</v>
      </c>
      <c r="B10" s="14" t="s">
        <v>69</v>
      </c>
      <c r="C10" s="14" t="s">
        <v>128</v>
      </c>
      <c r="D10" s="14" t="s">
        <v>129</v>
      </c>
      <c r="E10" s="14" t="s">
        <v>130</v>
      </c>
      <c r="F10" s="14" t="s">
        <v>131</v>
      </c>
      <c r="G10" s="14" t="s">
        <v>12</v>
      </c>
      <c r="H10" s="14">
        <v>193</v>
      </c>
      <c r="I10" s="29">
        <f>H10/290</f>
        <v>0.66551724137931034</v>
      </c>
      <c r="J10" s="14">
        <v>68</v>
      </c>
    </row>
    <row r="11" spans="1:10" s="22" customFormat="1" ht="20.100000000000001" customHeight="1" x14ac:dyDescent="0.25">
      <c r="A11" s="14" t="s">
        <v>245</v>
      </c>
      <c r="B11" s="14" t="s">
        <v>83</v>
      </c>
      <c r="C11" s="14" t="s">
        <v>122</v>
      </c>
      <c r="D11" s="14" t="s">
        <v>123</v>
      </c>
      <c r="E11" s="14" t="s">
        <v>124</v>
      </c>
      <c r="F11" s="14" t="s">
        <v>125</v>
      </c>
      <c r="G11" s="14" t="s">
        <v>12</v>
      </c>
      <c r="H11" s="34">
        <v>189</v>
      </c>
      <c r="I11" s="29">
        <f>H11/290</f>
        <v>0.65172413793103445</v>
      </c>
      <c r="J11" s="14">
        <v>68</v>
      </c>
    </row>
    <row r="12" spans="1:10" ht="20.100000000000001" customHeight="1" x14ac:dyDescent="0.25">
      <c r="A12" s="14" t="s">
        <v>246</v>
      </c>
      <c r="B12" s="14" t="s">
        <v>68</v>
      </c>
      <c r="C12" s="14" t="s">
        <v>104</v>
      </c>
      <c r="D12" s="14" t="s">
        <v>105</v>
      </c>
      <c r="E12" s="14" t="s">
        <v>106</v>
      </c>
      <c r="F12" s="14" t="s">
        <v>107</v>
      </c>
      <c r="G12" s="14" t="s">
        <v>14</v>
      </c>
      <c r="H12" s="14">
        <v>199.5</v>
      </c>
      <c r="I12" s="29">
        <f>H12/290</f>
        <v>0.68793103448275861</v>
      </c>
      <c r="J12" s="14">
        <v>70</v>
      </c>
    </row>
    <row r="13" spans="1:10" ht="20.100000000000001" customHeight="1" x14ac:dyDescent="0.25">
      <c r="A13" s="14" t="s">
        <v>247</v>
      </c>
      <c r="B13" s="14" t="s">
        <v>21</v>
      </c>
      <c r="C13" s="14" t="s">
        <v>118</v>
      </c>
      <c r="D13" s="14" t="s">
        <v>119</v>
      </c>
      <c r="E13" s="14" t="s">
        <v>120</v>
      </c>
      <c r="F13" s="14" t="s">
        <v>121</v>
      </c>
      <c r="G13" s="14" t="s">
        <v>14</v>
      </c>
      <c r="H13" s="34">
        <v>192.5</v>
      </c>
      <c r="I13" s="29">
        <f>H13/290</f>
        <v>0.66379310344827591</v>
      </c>
      <c r="J13" s="14">
        <v>66</v>
      </c>
    </row>
    <row r="14" spans="1:10" ht="20.100000000000001" customHeight="1" x14ac:dyDescent="0.25">
      <c r="A14" s="14" t="s">
        <v>248</v>
      </c>
      <c r="B14" s="14" t="s">
        <v>53</v>
      </c>
      <c r="C14" s="14" t="s">
        <v>110</v>
      </c>
      <c r="D14" s="14" t="s">
        <v>111</v>
      </c>
      <c r="E14" s="14" t="s">
        <v>112</v>
      </c>
      <c r="F14" s="14" t="s">
        <v>113</v>
      </c>
      <c r="G14" s="14" t="s">
        <v>14</v>
      </c>
      <c r="H14" s="14">
        <v>192</v>
      </c>
      <c r="I14" s="29">
        <f>H14/290</f>
        <v>0.66206896551724137</v>
      </c>
      <c r="J14" s="14">
        <v>66</v>
      </c>
    </row>
    <row r="15" spans="1:10" ht="20.100000000000001" customHeight="1" x14ac:dyDescent="0.25">
      <c r="A15" s="18" t="s">
        <v>249</v>
      </c>
      <c r="B15" s="14" t="s">
        <v>23</v>
      </c>
      <c r="C15" s="14" t="s">
        <v>100</v>
      </c>
      <c r="D15" s="14" t="s">
        <v>101</v>
      </c>
      <c r="E15" s="14" t="s">
        <v>102</v>
      </c>
      <c r="F15" s="14" t="s">
        <v>103</v>
      </c>
      <c r="G15" s="14" t="s">
        <v>14</v>
      </c>
      <c r="H15" s="32">
        <v>188</v>
      </c>
      <c r="I15" s="29">
        <f>H15/290</f>
        <v>0.64827586206896548</v>
      </c>
      <c r="J15" s="14">
        <v>66</v>
      </c>
    </row>
    <row r="16" spans="1:10" ht="20.100000000000001" customHeight="1" x14ac:dyDescent="0.25">
      <c r="A16" s="14" t="s">
        <v>250</v>
      </c>
      <c r="B16" s="14" t="s">
        <v>41</v>
      </c>
      <c r="C16" s="14" t="s">
        <v>100</v>
      </c>
      <c r="D16" s="14" t="s">
        <v>101</v>
      </c>
      <c r="E16" s="14" t="s">
        <v>126</v>
      </c>
      <c r="F16" s="14" t="s">
        <v>127</v>
      </c>
      <c r="G16" s="14" t="s">
        <v>14</v>
      </c>
      <c r="H16" s="14">
        <v>183.5</v>
      </c>
      <c r="I16" s="29">
        <f>H16/290</f>
        <v>0.63275862068965516</v>
      </c>
      <c r="J16" s="14">
        <v>65</v>
      </c>
    </row>
    <row r="17" spans="1:10" ht="20.100000000000001" customHeight="1" x14ac:dyDescent="0.25">
      <c r="A17" s="14" t="s">
        <v>244</v>
      </c>
      <c r="B17" s="14" t="s">
        <v>29</v>
      </c>
      <c r="C17" s="14" t="s">
        <v>114</v>
      </c>
      <c r="D17" s="14" t="s">
        <v>115</v>
      </c>
      <c r="E17" s="14" t="s">
        <v>116</v>
      </c>
      <c r="F17" s="14" t="s">
        <v>117</v>
      </c>
      <c r="G17" s="14" t="s">
        <v>13</v>
      </c>
      <c r="H17" s="19" t="s">
        <v>244</v>
      </c>
      <c r="I17" s="37" t="s">
        <v>244</v>
      </c>
      <c r="J17" s="19" t="s">
        <v>244</v>
      </c>
    </row>
  </sheetData>
  <sortState xmlns:xlrd2="http://schemas.microsoft.com/office/spreadsheetml/2017/richdata2" ref="A10:J16">
    <sortCondition ref="G10:G16" customList="Gold,Silver,Bronze"/>
    <sortCondition descending="1" ref="H10:H16"/>
    <sortCondition descending="1" ref="J10:J16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3"/>
  <sheetViews>
    <sheetView workbookViewId="0">
      <selection activeCell="A13" sqref="A13:XFD13"/>
    </sheetView>
  </sheetViews>
  <sheetFormatPr defaultRowHeight="15" x14ac:dyDescent="0.25"/>
  <cols>
    <col min="3" max="3" width="21.140625" customWidth="1"/>
    <col min="5" max="5" width="24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58</v>
      </c>
    </row>
    <row r="4" spans="1:10" ht="18.75" x14ac:dyDescent="0.3">
      <c r="A4" s="3" t="s">
        <v>98</v>
      </c>
    </row>
    <row r="5" spans="1:10" ht="18.75" x14ac:dyDescent="0.3">
      <c r="A5" s="3" t="s">
        <v>49</v>
      </c>
    </row>
    <row r="6" spans="1:10" ht="18.75" x14ac:dyDescent="0.3">
      <c r="A6" s="3" t="s">
        <v>76</v>
      </c>
    </row>
    <row r="7" spans="1:10" ht="18.75" x14ac:dyDescent="0.3">
      <c r="A7" s="3" t="s">
        <v>225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8" t="s">
        <v>8</v>
      </c>
      <c r="J10" s="4" t="s">
        <v>9</v>
      </c>
    </row>
    <row r="11" spans="1:10" ht="20.100000000000001" customHeight="1" x14ac:dyDescent="0.25">
      <c r="A11" s="14" t="s">
        <v>94</v>
      </c>
      <c r="B11" s="14" t="s">
        <v>67</v>
      </c>
      <c r="C11" s="14" t="s">
        <v>232</v>
      </c>
      <c r="D11" s="14" t="s">
        <v>233</v>
      </c>
      <c r="E11" s="14" t="s">
        <v>234</v>
      </c>
      <c r="F11" s="14" t="s">
        <v>235</v>
      </c>
      <c r="G11" s="14" t="s">
        <v>12</v>
      </c>
      <c r="H11" s="14">
        <v>225</v>
      </c>
      <c r="I11" s="29">
        <f>H11/340</f>
        <v>0.66176470588235292</v>
      </c>
      <c r="J11" s="14">
        <v>14</v>
      </c>
    </row>
    <row r="12" spans="1:10" ht="20.100000000000001" customHeight="1" x14ac:dyDescent="0.25">
      <c r="A12" s="14" t="s">
        <v>95</v>
      </c>
      <c r="B12" s="14" t="s">
        <v>40</v>
      </c>
      <c r="C12" s="14" t="s">
        <v>128</v>
      </c>
      <c r="D12" s="14" t="s">
        <v>129</v>
      </c>
      <c r="E12" s="14" t="s">
        <v>226</v>
      </c>
      <c r="F12" s="14" t="s">
        <v>227</v>
      </c>
      <c r="G12" s="14" t="s">
        <v>14</v>
      </c>
      <c r="H12" s="14">
        <v>207.5</v>
      </c>
      <c r="I12" s="29">
        <f>H12/340</f>
        <v>0.61029411764705888</v>
      </c>
      <c r="J12" s="14">
        <v>13</v>
      </c>
    </row>
    <row r="13" spans="1:10" ht="20.100000000000001" customHeight="1" x14ac:dyDescent="0.25">
      <c r="A13" s="14" t="s">
        <v>96</v>
      </c>
      <c r="B13" s="14" t="s">
        <v>28</v>
      </c>
      <c r="C13" s="14" t="s">
        <v>228</v>
      </c>
      <c r="D13" s="14" t="s">
        <v>229</v>
      </c>
      <c r="E13" s="14" t="s">
        <v>230</v>
      </c>
      <c r="F13" s="14" t="s">
        <v>231</v>
      </c>
      <c r="G13" s="14" t="s">
        <v>13</v>
      </c>
      <c r="H13" s="14">
        <v>196.5</v>
      </c>
      <c r="I13" s="29">
        <f>H13/340</f>
        <v>0.57794117647058818</v>
      </c>
      <c r="J13" s="14">
        <v>12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3"/>
  <sheetViews>
    <sheetView workbookViewId="0">
      <selection activeCell="N4" sqref="N4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58</v>
      </c>
    </row>
    <row r="4" spans="1:10" ht="18.75" x14ac:dyDescent="0.3">
      <c r="A4" s="3" t="s">
        <v>264</v>
      </c>
    </row>
    <row r="5" spans="1:10" ht="18.75" x14ac:dyDescent="0.3">
      <c r="A5" s="3" t="s">
        <v>56</v>
      </c>
    </row>
    <row r="6" spans="1:10" ht="18.75" x14ac:dyDescent="0.3">
      <c r="A6" s="3" t="s">
        <v>73</v>
      </c>
    </row>
    <row r="7" spans="1:10" ht="18.75" x14ac:dyDescent="0.3">
      <c r="A7" s="3" t="s">
        <v>99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96</v>
      </c>
      <c r="B11" s="14" t="s">
        <v>35</v>
      </c>
      <c r="C11" s="14" t="s">
        <v>236</v>
      </c>
      <c r="D11" s="14" t="s">
        <v>237</v>
      </c>
      <c r="E11" s="14" t="s">
        <v>238</v>
      </c>
      <c r="F11" s="14" t="s">
        <v>239</v>
      </c>
      <c r="G11" s="14" t="s">
        <v>13</v>
      </c>
      <c r="H11" s="1">
        <v>124.5</v>
      </c>
      <c r="I11" s="30">
        <f>H11/180</f>
        <v>0.69166666666666665</v>
      </c>
      <c r="J11" s="1">
        <v>63</v>
      </c>
    </row>
    <row r="12" spans="1:10" ht="20.100000000000001" customHeight="1" x14ac:dyDescent="0.25">
      <c r="A12" s="14"/>
      <c r="B12" s="14"/>
      <c r="C12" s="14"/>
      <c r="D12" s="14"/>
      <c r="E12" s="14"/>
      <c r="F12" s="14"/>
      <c r="G12" s="14"/>
      <c r="H12" s="1"/>
      <c r="I12" s="30"/>
      <c r="J12" s="1"/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"/>
      <c r="I13" s="30"/>
      <c r="J13" s="1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7"/>
  <sheetViews>
    <sheetView workbookViewId="0">
      <selection activeCell="A11" sqref="A11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</v>
      </c>
      <c r="I1" s="24"/>
    </row>
    <row r="2" spans="1:10" ht="18.75" x14ac:dyDescent="0.3">
      <c r="A2" s="3" t="s">
        <v>10</v>
      </c>
      <c r="I2" s="24"/>
    </row>
    <row r="3" spans="1:10" ht="18.75" x14ac:dyDescent="0.3">
      <c r="A3" s="3" t="s">
        <v>59</v>
      </c>
      <c r="I3" s="24"/>
    </row>
    <row r="4" spans="1:10" ht="18.75" x14ac:dyDescent="0.3">
      <c r="A4" s="3" t="s">
        <v>98</v>
      </c>
      <c r="I4" s="24"/>
    </row>
    <row r="5" spans="1:10" ht="18.75" x14ac:dyDescent="0.3">
      <c r="A5" s="3" t="s">
        <v>57</v>
      </c>
      <c r="I5" s="24"/>
    </row>
    <row r="6" spans="1:10" ht="18.75" x14ac:dyDescent="0.3">
      <c r="A6" s="3" t="s">
        <v>74</v>
      </c>
      <c r="I6" s="24"/>
    </row>
    <row r="7" spans="1:10" ht="18.75" x14ac:dyDescent="0.3">
      <c r="A7" s="3" t="s">
        <v>99</v>
      </c>
      <c r="I7" s="24"/>
    </row>
    <row r="8" spans="1:10" x14ac:dyDescent="0.25">
      <c r="I8" s="24"/>
    </row>
    <row r="9" spans="1:10" x14ac:dyDescent="0.25">
      <c r="I9" s="24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94</v>
      </c>
      <c r="B11" s="14" t="s">
        <v>27</v>
      </c>
      <c r="C11" s="14" t="s">
        <v>89</v>
      </c>
      <c r="D11" s="14" t="s">
        <v>90</v>
      </c>
      <c r="E11" s="14" t="s">
        <v>195</v>
      </c>
      <c r="F11" s="14" t="s">
        <v>196</v>
      </c>
      <c r="G11" s="14" t="s">
        <v>12</v>
      </c>
      <c r="H11" s="14">
        <v>180</v>
      </c>
      <c r="I11" s="29">
        <f t="shared" ref="I11" si="0">H11/260</f>
        <v>0.69230769230769229</v>
      </c>
      <c r="J11" s="14">
        <v>92.5</v>
      </c>
    </row>
    <row r="12" spans="1:10" ht="20.100000000000001" customHeight="1" x14ac:dyDescent="0.25">
      <c r="A12" s="14"/>
      <c r="B12" s="14"/>
      <c r="C12" s="14"/>
      <c r="D12" s="14"/>
      <c r="E12" s="14"/>
      <c r="F12" s="14"/>
      <c r="G12" s="14"/>
      <c r="H12" s="14"/>
      <c r="I12" s="29"/>
      <c r="J12" s="14"/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4"/>
      <c r="I13" s="29"/>
      <c r="J13" s="14"/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29"/>
      <c r="J14" s="14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4"/>
      <c r="I15" s="29"/>
      <c r="J15" s="14"/>
    </row>
    <row r="16" spans="1:10" ht="20.100000000000001" customHeight="1" x14ac:dyDescent="0.25">
      <c r="A16" s="14"/>
      <c r="B16" s="14"/>
      <c r="C16" s="14"/>
      <c r="D16" s="14"/>
      <c r="E16" s="14"/>
      <c r="F16" s="14"/>
      <c r="G16" s="14"/>
      <c r="H16" s="14"/>
      <c r="I16" s="29"/>
      <c r="J16" s="14"/>
    </row>
    <row r="17" spans="1:10" ht="20.100000000000001" customHeight="1" x14ac:dyDescent="0.25">
      <c r="A17" s="14"/>
      <c r="B17" s="14"/>
      <c r="C17" s="14"/>
      <c r="D17" s="14"/>
      <c r="E17" s="14"/>
      <c r="F17" s="14"/>
      <c r="G17" s="14"/>
      <c r="H17" s="14"/>
      <c r="I17" s="29"/>
      <c r="J17" s="14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EC56-E057-4711-91C6-6FD4805A84D9}">
  <dimension ref="A1:J16"/>
  <sheetViews>
    <sheetView workbookViewId="0">
      <selection activeCell="A11" sqref="A11"/>
    </sheetView>
  </sheetViews>
  <sheetFormatPr defaultRowHeight="15" x14ac:dyDescent="0.25"/>
  <cols>
    <col min="3" max="3" width="18" customWidth="1"/>
    <col min="5" max="5" width="16.1406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59</v>
      </c>
    </row>
    <row r="4" spans="1:10" ht="18.75" x14ac:dyDescent="0.3">
      <c r="A4" s="3" t="s">
        <v>98</v>
      </c>
    </row>
    <row r="5" spans="1:10" ht="18.75" x14ac:dyDescent="0.3">
      <c r="A5" s="3" t="s">
        <v>70</v>
      </c>
    </row>
    <row r="6" spans="1:10" ht="18.75" x14ac:dyDescent="0.3">
      <c r="A6" s="3" t="s">
        <v>97</v>
      </c>
    </row>
    <row r="7" spans="1:10" ht="18.75" x14ac:dyDescent="0.3">
      <c r="A7" s="3" t="s">
        <v>197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95</v>
      </c>
      <c r="B11" s="14" t="s">
        <v>32</v>
      </c>
      <c r="C11" s="14" t="s">
        <v>212</v>
      </c>
      <c r="D11" s="14" t="s">
        <v>213</v>
      </c>
      <c r="E11" s="14" t="s">
        <v>214</v>
      </c>
      <c r="F11" s="14" t="s">
        <v>215</v>
      </c>
      <c r="G11" s="14" t="s">
        <v>14</v>
      </c>
      <c r="H11" s="14">
        <v>211</v>
      </c>
      <c r="I11" s="29">
        <f>H11/300</f>
        <v>0.70333333333333337</v>
      </c>
      <c r="J11" s="14">
        <v>108</v>
      </c>
    </row>
    <row r="12" spans="1:10" ht="20.100000000000001" customHeight="1" x14ac:dyDescent="0.25">
      <c r="A12" s="14"/>
      <c r="B12" s="14"/>
      <c r="C12" s="14"/>
      <c r="D12" s="14"/>
      <c r="E12" s="14"/>
      <c r="F12" s="14"/>
      <c r="G12" s="14"/>
      <c r="H12" s="14"/>
      <c r="I12" s="29"/>
      <c r="J12" s="14"/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4"/>
      <c r="I13" s="29"/>
      <c r="J13" s="14"/>
    </row>
    <row r="14" spans="1:10" ht="20.100000000000001" customHeight="1" x14ac:dyDescent="0.25">
      <c r="A14" s="14"/>
      <c r="B14" s="14"/>
      <c r="C14" s="14"/>
      <c r="D14" s="14"/>
      <c r="E14" s="14"/>
      <c r="F14" s="14"/>
      <c r="G14" s="14"/>
      <c r="H14" s="14"/>
      <c r="I14" s="29"/>
      <c r="J14" s="14"/>
    </row>
    <row r="15" spans="1:10" ht="20.100000000000001" customHeight="1" x14ac:dyDescent="0.25">
      <c r="A15" s="14"/>
      <c r="B15" s="14"/>
      <c r="C15" s="14"/>
      <c r="D15" s="14"/>
      <c r="E15" s="14"/>
      <c r="F15" s="14"/>
      <c r="G15" s="14"/>
      <c r="H15" s="14"/>
      <c r="I15" s="29"/>
      <c r="J15" s="14"/>
    </row>
    <row r="16" spans="1:10" ht="20.100000000000001" customHeight="1" x14ac:dyDescent="0.25">
      <c r="A16" s="14"/>
      <c r="B16" s="14"/>
      <c r="C16" s="14"/>
      <c r="D16" s="14"/>
      <c r="E16" s="14"/>
      <c r="F16" s="14"/>
      <c r="G16" s="14"/>
      <c r="H16" s="14"/>
      <c r="I16" s="29"/>
      <c r="J16" s="14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8EC4-2FF0-4F59-911D-3693A0473C45}">
  <dimension ref="A1:J13"/>
  <sheetViews>
    <sheetView workbookViewId="0">
      <selection activeCell="A11" sqref="A11"/>
    </sheetView>
  </sheetViews>
  <sheetFormatPr defaultRowHeight="15" x14ac:dyDescent="0.25"/>
  <cols>
    <col min="3" max="3" width="18.85546875" customWidth="1"/>
    <col min="5" max="5" width="22.855468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59</v>
      </c>
    </row>
    <row r="4" spans="1:10" ht="18.75" x14ac:dyDescent="0.3">
      <c r="A4" s="3" t="s">
        <v>98</v>
      </c>
    </row>
    <row r="5" spans="1:10" ht="18.75" x14ac:dyDescent="0.3">
      <c r="A5" s="3" t="s">
        <v>71</v>
      </c>
    </row>
    <row r="6" spans="1:10" ht="18.75" x14ac:dyDescent="0.3">
      <c r="A6" s="3" t="s">
        <v>97</v>
      </c>
    </row>
    <row r="7" spans="1:10" ht="18.75" x14ac:dyDescent="0.3">
      <c r="A7" s="3" t="s">
        <v>197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94</v>
      </c>
      <c r="B11" s="14" t="s">
        <v>93</v>
      </c>
      <c r="C11" s="14" t="s">
        <v>240</v>
      </c>
      <c r="D11" s="14" t="s">
        <v>241</v>
      </c>
      <c r="E11" s="14" t="s">
        <v>242</v>
      </c>
      <c r="F11" s="14" t="s">
        <v>243</v>
      </c>
      <c r="G11" s="14" t="s">
        <v>12</v>
      </c>
      <c r="H11" s="14">
        <v>193</v>
      </c>
      <c r="I11" s="29">
        <f>H11/300</f>
        <v>0.64333333333333331</v>
      </c>
      <c r="J11" s="14">
        <v>97.5</v>
      </c>
    </row>
    <row r="12" spans="1:10" ht="20.100000000000001" customHeight="1" x14ac:dyDescent="0.25">
      <c r="A12" s="14"/>
      <c r="B12" s="14"/>
      <c r="C12" s="14"/>
      <c r="D12" s="14"/>
      <c r="E12" s="14"/>
      <c r="F12" s="14"/>
      <c r="G12" s="14"/>
      <c r="H12" s="14"/>
      <c r="I12" s="29"/>
      <c r="J12" s="14"/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4"/>
      <c r="I13" s="29"/>
      <c r="J13" s="1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workbookViewId="0">
      <selection activeCell="A15" sqref="A15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4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59</v>
      </c>
    </row>
    <row r="4" spans="1:10" ht="18.75" x14ac:dyDescent="0.3">
      <c r="A4" s="3" t="s">
        <v>98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132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6" t="s">
        <v>50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251</v>
      </c>
      <c r="B11" s="14" t="s">
        <v>83</v>
      </c>
      <c r="C11" s="14" t="s">
        <v>122</v>
      </c>
      <c r="D11" s="14" t="s">
        <v>123</v>
      </c>
      <c r="E11" s="14" t="s">
        <v>124</v>
      </c>
      <c r="F11" s="14" t="s">
        <v>125</v>
      </c>
      <c r="G11" s="14" t="s">
        <v>12</v>
      </c>
      <c r="H11" s="16">
        <v>174.5</v>
      </c>
      <c r="I11" s="27">
        <f>H11/240</f>
        <v>0.7270833333333333</v>
      </c>
      <c r="J11" s="16">
        <v>73</v>
      </c>
    </row>
    <row r="12" spans="1:10" ht="20.100000000000001" customHeight="1" x14ac:dyDescent="0.25">
      <c r="A12" s="14" t="s">
        <v>95</v>
      </c>
      <c r="B12" s="14" t="s">
        <v>68</v>
      </c>
      <c r="C12" s="14" t="s">
        <v>104</v>
      </c>
      <c r="D12" s="14" t="s">
        <v>105</v>
      </c>
      <c r="E12" s="14" t="s">
        <v>106</v>
      </c>
      <c r="F12" s="14" t="s">
        <v>107</v>
      </c>
      <c r="G12" s="14" t="s">
        <v>14</v>
      </c>
      <c r="H12" s="16">
        <v>169</v>
      </c>
      <c r="I12" s="27">
        <f>H12/240</f>
        <v>0.70416666666666672</v>
      </c>
      <c r="J12" s="16">
        <v>71</v>
      </c>
    </row>
    <row r="13" spans="1:10" ht="20.100000000000001" customHeight="1" x14ac:dyDescent="0.25">
      <c r="A13" s="14" t="s">
        <v>247</v>
      </c>
      <c r="B13" s="14" t="s">
        <v>53</v>
      </c>
      <c r="C13" s="14" t="s">
        <v>110</v>
      </c>
      <c r="D13" s="14" t="s">
        <v>111</v>
      </c>
      <c r="E13" s="14" t="s">
        <v>112</v>
      </c>
      <c r="F13" s="14" t="s">
        <v>113</v>
      </c>
      <c r="G13" s="14" t="s">
        <v>14</v>
      </c>
      <c r="H13" s="16">
        <v>162.5</v>
      </c>
      <c r="I13" s="27">
        <f>H13/240</f>
        <v>0.67708333333333337</v>
      </c>
      <c r="J13" s="16">
        <v>68</v>
      </c>
    </row>
    <row r="14" spans="1:10" ht="20.100000000000001" customHeight="1" x14ac:dyDescent="0.25">
      <c r="A14" s="14" t="s">
        <v>248</v>
      </c>
      <c r="B14" s="14" t="s">
        <v>41</v>
      </c>
      <c r="C14" s="14" t="s">
        <v>100</v>
      </c>
      <c r="D14" s="14" t="s">
        <v>101</v>
      </c>
      <c r="E14" s="14" t="s">
        <v>126</v>
      </c>
      <c r="F14" s="14" t="s">
        <v>127</v>
      </c>
      <c r="G14" s="14" t="s">
        <v>14</v>
      </c>
      <c r="H14" s="16">
        <v>158.5</v>
      </c>
      <c r="I14" s="27">
        <f>H14/240</f>
        <v>0.66041666666666665</v>
      </c>
      <c r="J14" s="16">
        <v>66</v>
      </c>
    </row>
    <row r="15" spans="1:10" ht="20.100000000000001" customHeight="1" x14ac:dyDescent="0.25">
      <c r="A15" s="14" t="s">
        <v>96</v>
      </c>
      <c r="B15" s="14" t="s">
        <v>39</v>
      </c>
      <c r="C15" s="14" t="s">
        <v>133</v>
      </c>
      <c r="D15" s="14" t="s">
        <v>134</v>
      </c>
      <c r="E15" s="14" t="s">
        <v>135</v>
      </c>
      <c r="F15" s="14" t="s">
        <v>136</v>
      </c>
      <c r="G15" s="14" t="s">
        <v>13</v>
      </c>
      <c r="H15" s="16">
        <v>157</v>
      </c>
      <c r="I15" s="27">
        <f>H15/240</f>
        <v>0.65416666666666667</v>
      </c>
      <c r="J15" s="16">
        <v>66</v>
      </c>
    </row>
    <row r="16" spans="1:10" ht="20.100000000000001" customHeight="1" x14ac:dyDescent="0.25">
      <c r="A16" s="14" t="s">
        <v>244</v>
      </c>
      <c r="B16" s="14" t="s">
        <v>29</v>
      </c>
      <c r="C16" s="14" t="s">
        <v>114</v>
      </c>
      <c r="D16" s="14" t="s">
        <v>115</v>
      </c>
      <c r="E16" s="14" t="s">
        <v>116</v>
      </c>
      <c r="F16" s="14" t="s">
        <v>117</v>
      </c>
      <c r="G16" s="14" t="s">
        <v>13</v>
      </c>
      <c r="H16" s="16" t="s">
        <v>244</v>
      </c>
      <c r="I16" s="27" t="s">
        <v>244</v>
      </c>
      <c r="J16" s="16" t="s">
        <v>244</v>
      </c>
    </row>
    <row r="17" spans="1:10" ht="20.100000000000001" customHeight="1" x14ac:dyDescent="0.25">
      <c r="A17" s="14"/>
      <c r="B17" s="14"/>
      <c r="C17" s="14"/>
      <c r="D17" s="14"/>
      <c r="E17" s="14"/>
      <c r="F17" s="14"/>
      <c r="G17" s="14"/>
      <c r="H17" s="16"/>
      <c r="I17" s="27"/>
      <c r="J17" s="16"/>
    </row>
  </sheetData>
  <sortState xmlns:xlrd2="http://schemas.microsoft.com/office/spreadsheetml/2017/richdata2" ref="A11:J15">
    <sortCondition ref="G11:G15" customList="Gold,Silver,Bronze"/>
    <sortCondition descending="1" ref="H11:H15"/>
    <sortCondition descending="1" ref="J11:J15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abSelected="1" topLeftCell="A3" workbookViewId="0">
      <selection activeCell="A19" sqref="A19"/>
    </sheetView>
  </sheetViews>
  <sheetFormatPr defaultRowHeight="15.75" x14ac:dyDescent="0.25"/>
  <cols>
    <col min="3" max="3" width="22.140625" customWidth="1"/>
    <col min="4" max="4" width="12.140625" customWidth="1"/>
    <col min="5" max="5" width="25.7109375" customWidth="1"/>
    <col min="8" max="8" width="9.140625" style="33"/>
    <col min="9" max="9" width="9.140625" style="24"/>
    <col min="10" max="10" width="9.140625" style="33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59</v>
      </c>
    </row>
    <row r="4" spans="1:10" ht="18.75" x14ac:dyDescent="0.3">
      <c r="A4" s="3" t="s">
        <v>98</v>
      </c>
    </row>
    <row r="5" spans="1:10" ht="18.75" x14ac:dyDescent="0.3">
      <c r="A5" s="3" t="s">
        <v>138</v>
      </c>
    </row>
    <row r="6" spans="1:10" ht="18.75" x14ac:dyDescent="0.3">
      <c r="A6" s="3" t="s">
        <v>18</v>
      </c>
    </row>
    <row r="7" spans="1:10" ht="18.75" x14ac:dyDescent="0.3">
      <c r="A7" s="3" t="s">
        <v>99</v>
      </c>
    </row>
    <row r="9" spans="1:10" x14ac:dyDescent="0.25">
      <c r="A9" s="2"/>
      <c r="B9" s="2"/>
      <c r="C9" s="2"/>
      <c r="D9" s="2"/>
      <c r="E9" s="2"/>
      <c r="F9" s="2"/>
      <c r="G9" s="2"/>
      <c r="H9" s="38"/>
      <c r="I9" s="25"/>
      <c r="J9" s="38"/>
    </row>
    <row r="10" spans="1:10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253</v>
      </c>
      <c r="B11" s="14" t="s">
        <v>36</v>
      </c>
      <c r="C11" s="14" t="s">
        <v>155</v>
      </c>
      <c r="D11" s="14" t="s">
        <v>156</v>
      </c>
      <c r="E11" s="14" t="s">
        <v>157</v>
      </c>
      <c r="F11" s="14" t="s">
        <v>158</v>
      </c>
      <c r="G11" s="14" t="s">
        <v>14</v>
      </c>
      <c r="H11" s="14">
        <v>163</v>
      </c>
      <c r="I11" s="29">
        <f>H11/240</f>
        <v>0.6791666666666667</v>
      </c>
      <c r="J11" s="14">
        <v>40.5</v>
      </c>
    </row>
    <row r="12" spans="1:10" ht="20.100000000000001" customHeight="1" x14ac:dyDescent="0.25">
      <c r="A12" s="14" t="s">
        <v>247</v>
      </c>
      <c r="B12" s="14" t="s">
        <v>161</v>
      </c>
      <c r="C12" s="14" t="s">
        <v>79</v>
      </c>
      <c r="D12" s="14" t="s">
        <v>80</v>
      </c>
      <c r="E12" s="14" t="s">
        <v>162</v>
      </c>
      <c r="F12" s="14" t="s">
        <v>163</v>
      </c>
      <c r="G12" s="14" t="s">
        <v>14</v>
      </c>
      <c r="H12" s="14">
        <v>162.5</v>
      </c>
      <c r="I12" s="29">
        <f>H12/240</f>
        <v>0.67708333333333337</v>
      </c>
      <c r="J12" s="14">
        <v>41</v>
      </c>
    </row>
    <row r="13" spans="1:10" ht="20.100000000000001" customHeight="1" x14ac:dyDescent="0.25">
      <c r="A13" s="14" t="s">
        <v>248</v>
      </c>
      <c r="B13" s="14" t="s">
        <v>24</v>
      </c>
      <c r="C13" s="14" t="s">
        <v>164</v>
      </c>
      <c r="D13" s="14" t="s">
        <v>165</v>
      </c>
      <c r="E13" s="14" t="s">
        <v>166</v>
      </c>
      <c r="F13" s="14" t="s">
        <v>167</v>
      </c>
      <c r="G13" s="14" t="s">
        <v>14</v>
      </c>
      <c r="H13" s="14">
        <v>158.5</v>
      </c>
      <c r="I13" s="29">
        <f>H13/240</f>
        <v>0.66041666666666665</v>
      </c>
      <c r="J13" s="14">
        <v>39.5</v>
      </c>
    </row>
    <row r="14" spans="1:10" ht="20.100000000000001" customHeight="1" x14ac:dyDescent="0.25">
      <c r="A14" s="18" t="s">
        <v>249</v>
      </c>
      <c r="B14" s="14" t="s">
        <v>37</v>
      </c>
      <c r="C14" s="14" t="s">
        <v>79</v>
      </c>
      <c r="D14" s="14" t="s">
        <v>80</v>
      </c>
      <c r="E14" s="14" t="s">
        <v>81</v>
      </c>
      <c r="F14" s="14" t="s">
        <v>82</v>
      </c>
      <c r="G14" s="14" t="s">
        <v>14</v>
      </c>
      <c r="H14" s="14">
        <v>155</v>
      </c>
      <c r="I14" s="29">
        <f>H14/240</f>
        <v>0.64583333333333337</v>
      </c>
      <c r="J14" s="14">
        <v>39.5</v>
      </c>
    </row>
    <row r="15" spans="1:10" ht="20.100000000000001" customHeight="1" x14ac:dyDescent="0.25">
      <c r="A15" s="14" t="s">
        <v>250</v>
      </c>
      <c r="B15" s="14" t="s">
        <v>42</v>
      </c>
      <c r="C15" s="14" t="s">
        <v>151</v>
      </c>
      <c r="D15" s="14" t="s">
        <v>152</v>
      </c>
      <c r="E15" s="14" t="s">
        <v>153</v>
      </c>
      <c r="F15" s="14" t="s">
        <v>154</v>
      </c>
      <c r="G15" s="14" t="s">
        <v>14</v>
      </c>
      <c r="H15" s="14">
        <v>152</v>
      </c>
      <c r="I15" s="29">
        <f>H15/240</f>
        <v>0.6333333333333333</v>
      </c>
      <c r="J15" s="14">
        <v>39.5</v>
      </c>
    </row>
    <row r="16" spans="1:10" ht="20.100000000000001" customHeight="1" x14ac:dyDescent="0.25">
      <c r="A16" s="14" t="s">
        <v>254</v>
      </c>
      <c r="B16" s="14" t="s">
        <v>31</v>
      </c>
      <c r="C16" s="14" t="s">
        <v>147</v>
      </c>
      <c r="D16" s="14" t="s">
        <v>148</v>
      </c>
      <c r="E16" s="14" t="s">
        <v>149</v>
      </c>
      <c r="F16" s="14" t="s">
        <v>150</v>
      </c>
      <c r="G16" s="14" t="s">
        <v>13</v>
      </c>
      <c r="H16" s="14">
        <v>164</v>
      </c>
      <c r="I16" s="29">
        <f>H16/240</f>
        <v>0.68333333333333335</v>
      </c>
      <c r="J16" s="14">
        <v>41</v>
      </c>
    </row>
    <row r="17" spans="1:10" ht="20.100000000000001" customHeight="1" x14ac:dyDescent="0.25">
      <c r="A17" s="14" t="s">
        <v>255</v>
      </c>
      <c r="B17" s="14" t="s">
        <v>33</v>
      </c>
      <c r="C17" s="14" t="s">
        <v>108</v>
      </c>
      <c r="D17" s="14" t="s">
        <v>109</v>
      </c>
      <c r="E17" s="14" t="s">
        <v>159</v>
      </c>
      <c r="F17" s="14" t="s">
        <v>160</v>
      </c>
      <c r="G17" s="14" t="s">
        <v>13</v>
      </c>
      <c r="H17" s="14">
        <v>160</v>
      </c>
      <c r="I17" s="29">
        <f>H17/240</f>
        <v>0.66666666666666663</v>
      </c>
      <c r="J17" s="14">
        <v>41</v>
      </c>
    </row>
    <row r="18" spans="1:10" ht="20.100000000000001" customHeight="1" x14ac:dyDescent="0.25">
      <c r="A18" s="14" t="s">
        <v>256</v>
      </c>
      <c r="B18" s="14" t="s">
        <v>78</v>
      </c>
      <c r="C18" s="14" t="s">
        <v>139</v>
      </c>
      <c r="D18" s="14" t="s">
        <v>140</v>
      </c>
      <c r="E18" s="14" t="s">
        <v>141</v>
      </c>
      <c r="F18" s="14" t="s">
        <v>142</v>
      </c>
      <c r="G18" s="14" t="s">
        <v>13</v>
      </c>
      <c r="H18" s="14">
        <v>151</v>
      </c>
      <c r="I18" s="29">
        <f>H18/240</f>
        <v>0.62916666666666665</v>
      </c>
      <c r="J18" s="14">
        <v>38</v>
      </c>
    </row>
    <row r="19" spans="1:10" ht="20.100000000000001" customHeight="1" x14ac:dyDescent="0.25">
      <c r="A19" s="14" t="s">
        <v>257</v>
      </c>
      <c r="B19" s="14" t="s">
        <v>30</v>
      </c>
      <c r="C19" s="14" t="s">
        <v>143</v>
      </c>
      <c r="D19" s="14" t="s">
        <v>144</v>
      </c>
      <c r="E19" s="14" t="s">
        <v>145</v>
      </c>
      <c r="F19" s="14" t="s">
        <v>146</v>
      </c>
      <c r="G19" s="14" t="s">
        <v>13</v>
      </c>
      <c r="H19" s="14">
        <v>144</v>
      </c>
      <c r="I19" s="29">
        <f>H19/240</f>
        <v>0.6</v>
      </c>
      <c r="J19" s="14">
        <v>38</v>
      </c>
    </row>
    <row r="20" spans="1:10" ht="20.100000000000001" customHeight="1" x14ac:dyDescent="0.25">
      <c r="A20" s="14"/>
      <c r="B20" s="14"/>
      <c r="C20" s="14"/>
      <c r="D20" s="14"/>
      <c r="E20" s="14"/>
      <c r="F20" s="14"/>
      <c r="G20" s="14"/>
      <c r="H20" s="14"/>
      <c r="I20" s="29"/>
      <c r="J20" s="14"/>
    </row>
    <row r="21" spans="1:10" ht="20.100000000000001" customHeight="1" x14ac:dyDescent="0.25">
      <c r="A21" s="14"/>
      <c r="B21" s="14"/>
      <c r="C21" s="14"/>
      <c r="D21" s="14"/>
      <c r="E21" s="14"/>
      <c r="F21" s="14"/>
      <c r="G21" s="14"/>
      <c r="H21" s="14"/>
      <c r="I21" s="29"/>
      <c r="J21" s="14"/>
    </row>
    <row r="22" spans="1:10" ht="20.100000000000001" customHeight="1" x14ac:dyDescent="0.25">
      <c r="A22" s="14"/>
      <c r="B22" s="14"/>
      <c r="C22" s="14"/>
      <c r="D22" s="14"/>
      <c r="E22" s="14"/>
      <c r="F22" s="14"/>
      <c r="G22" s="14"/>
      <c r="H22" s="14"/>
      <c r="I22" s="29"/>
      <c r="J22" s="14"/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topLeftCell="A8" workbookViewId="0">
      <selection activeCell="A14" sqref="A14"/>
    </sheetView>
  </sheetViews>
  <sheetFormatPr defaultRowHeight="15" x14ac:dyDescent="0.25"/>
  <cols>
    <col min="1" max="1" width="10.140625" customWidth="1"/>
    <col min="3" max="3" width="19.140625" customWidth="1"/>
    <col min="5" max="5" width="24" customWidth="1"/>
    <col min="8" max="8" width="9.140625" style="9"/>
    <col min="9" max="9" width="9.140625" style="24"/>
  </cols>
  <sheetData>
    <row r="1" spans="1:11" ht="18.75" x14ac:dyDescent="0.3">
      <c r="A1" s="3" t="s">
        <v>16</v>
      </c>
    </row>
    <row r="2" spans="1:11" ht="18.75" x14ac:dyDescent="0.3">
      <c r="A2" s="3" t="s">
        <v>19</v>
      </c>
    </row>
    <row r="3" spans="1:11" ht="18.75" x14ac:dyDescent="0.3">
      <c r="A3" s="3" t="s">
        <v>59</v>
      </c>
    </row>
    <row r="4" spans="1:11" ht="18.75" x14ac:dyDescent="0.3">
      <c r="A4" s="3" t="s">
        <v>98</v>
      </c>
    </row>
    <row r="5" spans="1:11" ht="18.75" x14ac:dyDescent="0.3">
      <c r="A5" s="3" t="s">
        <v>168</v>
      </c>
    </row>
    <row r="6" spans="1:11" ht="18.75" x14ac:dyDescent="0.3">
      <c r="A6" s="3" t="s">
        <v>169</v>
      </c>
    </row>
    <row r="7" spans="1:11" ht="18.75" x14ac:dyDescent="0.3">
      <c r="A7" s="3" t="s">
        <v>132</v>
      </c>
    </row>
    <row r="9" spans="1:11" x14ac:dyDescent="0.25">
      <c r="A9" s="2"/>
      <c r="B9" s="2"/>
      <c r="C9" s="2"/>
      <c r="D9" s="2"/>
      <c r="E9" s="2"/>
      <c r="F9" s="2"/>
      <c r="G9" s="2"/>
      <c r="H9" s="10"/>
      <c r="I9" s="25"/>
      <c r="J9" s="2"/>
    </row>
    <row r="10" spans="1:11" ht="15.75" x14ac:dyDescent="0.25">
      <c r="A10" s="4" t="s">
        <v>50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28" t="s">
        <v>8</v>
      </c>
      <c r="J10" s="8" t="s">
        <v>9</v>
      </c>
    </row>
    <row r="11" spans="1:11" ht="20.100000000000001" customHeight="1" x14ac:dyDescent="0.25">
      <c r="A11" s="14" t="s">
        <v>251</v>
      </c>
      <c r="B11" s="14" t="s">
        <v>69</v>
      </c>
      <c r="C11" s="14" t="s">
        <v>128</v>
      </c>
      <c r="D11" s="14" t="s">
        <v>129</v>
      </c>
      <c r="E11" s="14" t="s">
        <v>130</v>
      </c>
      <c r="F11" s="14" t="s">
        <v>131</v>
      </c>
      <c r="G11" s="14" t="s">
        <v>12</v>
      </c>
      <c r="H11" s="19">
        <v>193</v>
      </c>
      <c r="I11" s="29">
        <f>H11/270</f>
        <v>0.71481481481481479</v>
      </c>
      <c r="J11" s="14">
        <v>58</v>
      </c>
    </row>
    <row r="12" spans="1:11" ht="20.100000000000001" customHeight="1" x14ac:dyDescent="0.25">
      <c r="A12" s="14" t="s">
        <v>260</v>
      </c>
      <c r="B12" s="14" t="s">
        <v>54</v>
      </c>
      <c r="C12" s="14" t="s">
        <v>179</v>
      </c>
      <c r="D12" s="14" t="s">
        <v>180</v>
      </c>
      <c r="E12" s="14" t="s">
        <v>181</v>
      </c>
      <c r="F12" s="14" t="s">
        <v>182</v>
      </c>
      <c r="G12" s="14" t="s">
        <v>12</v>
      </c>
      <c r="H12" s="19">
        <v>187.5</v>
      </c>
      <c r="I12" s="29">
        <f>H12/270</f>
        <v>0.69444444444444442</v>
      </c>
      <c r="J12" s="14">
        <v>56</v>
      </c>
    </row>
    <row r="13" spans="1:11" ht="20.100000000000001" customHeight="1" x14ac:dyDescent="0.25">
      <c r="A13" s="35" t="s">
        <v>253</v>
      </c>
      <c r="B13" s="14" t="s">
        <v>44</v>
      </c>
      <c r="C13" s="14" t="s">
        <v>79</v>
      </c>
      <c r="D13" s="14" t="s">
        <v>80</v>
      </c>
      <c r="E13" s="14" t="s">
        <v>84</v>
      </c>
      <c r="F13" s="14" t="s">
        <v>137</v>
      </c>
      <c r="G13" s="14" t="s">
        <v>14</v>
      </c>
      <c r="H13" s="19">
        <v>189.5</v>
      </c>
      <c r="I13" s="29">
        <f>H13/270</f>
        <v>0.70185185185185184</v>
      </c>
      <c r="J13" s="14">
        <v>56</v>
      </c>
      <c r="K13" t="s">
        <v>252</v>
      </c>
    </row>
    <row r="14" spans="1:11" ht="20.100000000000001" customHeight="1" x14ac:dyDescent="0.25">
      <c r="A14" s="14" t="s">
        <v>261</v>
      </c>
      <c r="B14" s="14" t="s">
        <v>43</v>
      </c>
      <c r="C14" s="14" t="s">
        <v>79</v>
      </c>
      <c r="D14" s="14" t="s">
        <v>80</v>
      </c>
      <c r="E14" s="14" t="s">
        <v>174</v>
      </c>
      <c r="F14" s="14" t="s">
        <v>163</v>
      </c>
      <c r="G14" s="14" t="s">
        <v>14</v>
      </c>
      <c r="H14" s="19">
        <v>187.5</v>
      </c>
      <c r="I14" s="29">
        <f>H14/270</f>
        <v>0.69444444444444442</v>
      </c>
      <c r="J14" s="14">
        <v>56</v>
      </c>
    </row>
    <row r="15" spans="1:11" ht="20.100000000000001" customHeight="1" x14ac:dyDescent="0.25">
      <c r="A15" s="14" t="s">
        <v>248</v>
      </c>
      <c r="B15" s="14" t="s">
        <v>52</v>
      </c>
      <c r="C15" s="14" t="s">
        <v>175</v>
      </c>
      <c r="D15" s="14" t="s">
        <v>176</v>
      </c>
      <c r="E15" s="14" t="s">
        <v>177</v>
      </c>
      <c r="F15" s="14" t="s">
        <v>178</v>
      </c>
      <c r="G15" s="14" t="s">
        <v>14</v>
      </c>
      <c r="H15" s="19">
        <v>186</v>
      </c>
      <c r="I15" s="29">
        <f>H15/270</f>
        <v>0.68888888888888888</v>
      </c>
      <c r="J15" s="14">
        <v>56</v>
      </c>
    </row>
    <row r="16" spans="1:11" ht="20.100000000000001" customHeight="1" x14ac:dyDescent="0.25">
      <c r="A16" s="14" t="s">
        <v>249</v>
      </c>
      <c r="B16" s="14" t="s">
        <v>60</v>
      </c>
      <c r="C16" s="14" t="s">
        <v>170</v>
      </c>
      <c r="D16" s="14" t="s">
        <v>171</v>
      </c>
      <c r="E16" s="14" t="s">
        <v>172</v>
      </c>
      <c r="F16" s="14" t="s">
        <v>173</v>
      </c>
      <c r="G16" s="14" t="s">
        <v>14</v>
      </c>
      <c r="H16" s="19">
        <v>180</v>
      </c>
      <c r="I16" s="29">
        <f>H16/270</f>
        <v>0.66666666666666663</v>
      </c>
      <c r="J16" s="14">
        <v>53</v>
      </c>
    </row>
    <row r="17" spans="1:10" ht="20.100000000000001" customHeight="1" x14ac:dyDescent="0.25">
      <c r="A17" s="14" t="s">
        <v>250</v>
      </c>
      <c r="B17" s="14" t="s">
        <v>36</v>
      </c>
      <c r="C17" s="14" t="s">
        <v>155</v>
      </c>
      <c r="D17" s="14" t="s">
        <v>156</v>
      </c>
      <c r="E17" s="14" t="s">
        <v>157</v>
      </c>
      <c r="F17" s="14" t="s">
        <v>158</v>
      </c>
      <c r="G17" s="14" t="s">
        <v>14</v>
      </c>
      <c r="H17" s="19">
        <v>179</v>
      </c>
      <c r="I17" s="29">
        <f>H17/270</f>
        <v>0.66296296296296298</v>
      </c>
      <c r="J17" s="14">
        <v>53</v>
      </c>
    </row>
    <row r="18" spans="1:10" ht="20.100000000000001" customHeight="1" x14ac:dyDescent="0.25">
      <c r="A18" s="14" t="s">
        <v>258</v>
      </c>
      <c r="B18" s="14" t="s">
        <v>42</v>
      </c>
      <c r="C18" s="14" t="s">
        <v>151</v>
      </c>
      <c r="D18" s="14" t="s">
        <v>152</v>
      </c>
      <c r="E18" s="14" t="s">
        <v>153</v>
      </c>
      <c r="F18" s="14" t="s">
        <v>154</v>
      </c>
      <c r="G18" s="14" t="s">
        <v>14</v>
      </c>
      <c r="H18" s="19">
        <v>179</v>
      </c>
      <c r="I18" s="29">
        <f>H18/270</f>
        <v>0.66296296296296298</v>
      </c>
      <c r="J18" s="14">
        <v>52</v>
      </c>
    </row>
    <row r="19" spans="1:10" ht="20.100000000000001" customHeight="1" x14ac:dyDescent="0.25">
      <c r="A19" s="14" t="s">
        <v>96</v>
      </c>
      <c r="B19" s="14" t="s">
        <v>33</v>
      </c>
      <c r="C19" s="14" t="s">
        <v>108</v>
      </c>
      <c r="D19" s="14" t="s">
        <v>109</v>
      </c>
      <c r="E19" s="14" t="s">
        <v>159</v>
      </c>
      <c r="F19" s="14" t="s">
        <v>160</v>
      </c>
      <c r="G19" s="14" t="s">
        <v>13</v>
      </c>
      <c r="H19" s="19">
        <v>183.5</v>
      </c>
      <c r="I19" s="29">
        <f>H19/270</f>
        <v>0.67962962962962958</v>
      </c>
      <c r="J19" s="14">
        <v>55</v>
      </c>
    </row>
    <row r="20" spans="1:10" ht="20.100000000000001" customHeight="1" x14ac:dyDescent="0.25">
      <c r="A20" s="14" t="s">
        <v>255</v>
      </c>
      <c r="B20" s="14" t="s">
        <v>31</v>
      </c>
      <c r="C20" s="14" t="s">
        <v>147</v>
      </c>
      <c r="D20" s="14" t="s">
        <v>148</v>
      </c>
      <c r="E20" s="14" t="s">
        <v>149</v>
      </c>
      <c r="F20" s="14" t="s">
        <v>150</v>
      </c>
      <c r="G20" s="14" t="s">
        <v>13</v>
      </c>
      <c r="H20" s="19">
        <v>171.5</v>
      </c>
      <c r="I20" s="29">
        <f>H20/270</f>
        <v>0.63518518518518519</v>
      </c>
      <c r="J20" s="14">
        <v>52</v>
      </c>
    </row>
    <row r="21" spans="1:10" ht="20.100000000000001" customHeight="1" x14ac:dyDescent="0.25">
      <c r="A21" s="14" t="s">
        <v>256</v>
      </c>
      <c r="B21" s="14" t="s">
        <v>30</v>
      </c>
      <c r="C21" s="14" t="s">
        <v>143</v>
      </c>
      <c r="D21" s="14" t="s">
        <v>144</v>
      </c>
      <c r="E21" s="14" t="s">
        <v>145</v>
      </c>
      <c r="F21" s="14" t="s">
        <v>146</v>
      </c>
      <c r="G21" s="14" t="s">
        <v>13</v>
      </c>
      <c r="H21" s="19">
        <v>171</v>
      </c>
      <c r="I21" s="29">
        <f>H21/270</f>
        <v>0.6333333333333333</v>
      </c>
      <c r="J21" s="14">
        <v>52</v>
      </c>
    </row>
    <row r="22" spans="1:10" ht="20.100000000000001" customHeight="1" x14ac:dyDescent="0.25">
      <c r="A22" s="14" t="s">
        <v>257</v>
      </c>
      <c r="B22" s="14" t="s">
        <v>78</v>
      </c>
      <c r="C22" s="14" t="s">
        <v>139</v>
      </c>
      <c r="D22" s="14" t="s">
        <v>140</v>
      </c>
      <c r="E22" s="14" t="s">
        <v>141</v>
      </c>
      <c r="F22" s="14" t="s">
        <v>142</v>
      </c>
      <c r="G22" s="14" t="s">
        <v>13</v>
      </c>
      <c r="H22" s="19">
        <v>167.5</v>
      </c>
      <c r="I22" s="29">
        <f>H22/270</f>
        <v>0.62037037037037035</v>
      </c>
      <c r="J22" s="14">
        <v>50</v>
      </c>
    </row>
    <row r="23" spans="1:10" ht="20.100000000000001" customHeight="1" x14ac:dyDescent="0.25">
      <c r="A23" s="14" t="s">
        <v>259</v>
      </c>
      <c r="B23" s="14" t="s">
        <v>45</v>
      </c>
      <c r="C23" s="14" t="s">
        <v>61</v>
      </c>
      <c r="D23" s="14" t="s">
        <v>62</v>
      </c>
      <c r="E23" s="14" t="s">
        <v>63</v>
      </c>
      <c r="F23" s="14" t="s">
        <v>64</v>
      </c>
      <c r="G23" s="14" t="s">
        <v>13</v>
      </c>
      <c r="H23" s="19">
        <v>163.5</v>
      </c>
      <c r="I23" s="29">
        <f>H23/270</f>
        <v>0.60555555555555551</v>
      </c>
      <c r="J23" s="14">
        <v>50</v>
      </c>
    </row>
  </sheetData>
  <sortState xmlns:xlrd2="http://schemas.microsoft.com/office/spreadsheetml/2017/richdata2" ref="A11:J23">
    <sortCondition ref="G11:G23" customList="Gold,Silver,Bronze"/>
    <sortCondition descending="1" ref="H11:H23"/>
    <sortCondition descending="1" ref="J11:J23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workbookViewId="0">
      <selection activeCell="A14" sqref="A14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24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59</v>
      </c>
    </row>
    <row r="4" spans="1:11" ht="18.75" x14ac:dyDescent="0.3">
      <c r="A4" s="3" t="s">
        <v>98</v>
      </c>
    </row>
    <row r="5" spans="1:11" ht="18.75" x14ac:dyDescent="0.3">
      <c r="A5" s="3" t="s">
        <v>183</v>
      </c>
    </row>
    <row r="6" spans="1:11" ht="18.75" x14ac:dyDescent="0.3">
      <c r="A6" s="3" t="s">
        <v>15</v>
      </c>
    </row>
    <row r="7" spans="1:11" ht="18.75" x14ac:dyDescent="0.3">
      <c r="A7" s="3" t="s">
        <v>99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15.75" x14ac:dyDescent="0.25">
      <c r="A10" s="6" t="s">
        <v>26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1" ht="20.100000000000001" customHeight="1" x14ac:dyDescent="0.25">
      <c r="A11" s="14" t="s">
        <v>95</v>
      </c>
      <c r="B11" s="14" t="s">
        <v>60</v>
      </c>
      <c r="C11" s="14" t="s">
        <v>170</v>
      </c>
      <c r="D11" s="14" t="s">
        <v>171</v>
      </c>
      <c r="E11" s="14" t="s">
        <v>172</v>
      </c>
      <c r="F11" s="14" t="s">
        <v>173</v>
      </c>
      <c r="G11" s="14" t="s">
        <v>14</v>
      </c>
      <c r="H11" s="14">
        <v>186.5</v>
      </c>
      <c r="I11" s="29">
        <f>H11/290</f>
        <v>0.64310344827586208</v>
      </c>
      <c r="J11" s="14">
        <v>54</v>
      </c>
    </row>
    <row r="12" spans="1:11" ht="20.100000000000001" customHeight="1" x14ac:dyDescent="0.25">
      <c r="A12" s="14" t="s">
        <v>96</v>
      </c>
      <c r="B12" s="14" t="s">
        <v>25</v>
      </c>
      <c r="C12" s="14" t="s">
        <v>188</v>
      </c>
      <c r="D12" s="14" t="s">
        <v>189</v>
      </c>
      <c r="E12" s="14" t="s">
        <v>190</v>
      </c>
      <c r="F12" s="14" t="s">
        <v>191</v>
      </c>
      <c r="G12" s="14" t="s">
        <v>13</v>
      </c>
      <c r="H12" s="19">
        <v>189</v>
      </c>
      <c r="I12" s="29">
        <f>H12/290</f>
        <v>0.65172413793103445</v>
      </c>
      <c r="J12" s="19">
        <v>52</v>
      </c>
    </row>
    <row r="13" spans="1:11" ht="20.100000000000001" customHeight="1" x14ac:dyDescent="0.25">
      <c r="A13" s="14" t="s">
        <v>255</v>
      </c>
      <c r="B13" s="14">
        <v>3</v>
      </c>
      <c r="C13" s="14" t="s">
        <v>184</v>
      </c>
      <c r="D13" s="14" t="s">
        <v>185</v>
      </c>
      <c r="E13" s="14" t="s">
        <v>186</v>
      </c>
      <c r="F13" s="14" t="s">
        <v>187</v>
      </c>
      <c r="G13" s="14" t="s">
        <v>13</v>
      </c>
      <c r="H13" s="1">
        <v>187.5</v>
      </c>
      <c r="I13" s="29">
        <f>H13/290</f>
        <v>0.64655172413793105</v>
      </c>
      <c r="J13" s="1">
        <v>52</v>
      </c>
    </row>
    <row r="14" spans="1:11" ht="20.100000000000001" customHeight="1" x14ac:dyDescent="0.25">
      <c r="A14" s="14" t="s">
        <v>256</v>
      </c>
      <c r="B14" s="14" t="s">
        <v>45</v>
      </c>
      <c r="C14" s="14" t="s">
        <v>61</v>
      </c>
      <c r="D14" s="14" t="s">
        <v>62</v>
      </c>
      <c r="E14" s="14" t="s">
        <v>63</v>
      </c>
      <c r="F14" s="14" t="s">
        <v>64</v>
      </c>
      <c r="G14" s="14" t="s">
        <v>13</v>
      </c>
      <c r="H14" s="1">
        <v>179.5</v>
      </c>
      <c r="I14" s="29">
        <f>H14/290</f>
        <v>0.61896551724137927</v>
      </c>
      <c r="J14" s="1">
        <v>51</v>
      </c>
      <c r="K14" s="9"/>
    </row>
    <row r="15" spans="1:11" ht="20.100000000000001" customHeight="1" x14ac:dyDescent="0.25">
      <c r="A15" s="14"/>
      <c r="B15" s="14"/>
      <c r="C15" s="14"/>
      <c r="D15" s="14"/>
      <c r="E15" s="14"/>
      <c r="F15" s="14"/>
      <c r="G15" s="14"/>
      <c r="H15" s="14"/>
      <c r="I15" s="29"/>
      <c r="J15" s="14"/>
    </row>
    <row r="16" spans="1:11" ht="20.100000000000001" customHeight="1" x14ac:dyDescent="0.25">
      <c r="A16" s="14"/>
      <c r="B16" s="14"/>
      <c r="C16" s="14"/>
      <c r="D16" s="14"/>
      <c r="E16" s="14"/>
      <c r="F16" s="14"/>
      <c r="G16" s="14"/>
      <c r="H16" s="14"/>
      <c r="I16" s="29"/>
      <c r="J16" s="14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opLeftCell="A3" workbookViewId="0">
      <selection activeCell="A17" sqref="A17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4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59</v>
      </c>
    </row>
    <row r="4" spans="1:10" ht="18.75" x14ac:dyDescent="0.3">
      <c r="A4" s="3" t="s">
        <v>98</v>
      </c>
    </row>
    <row r="5" spans="1:10" ht="18.75" x14ac:dyDescent="0.3">
      <c r="A5" s="3" t="s">
        <v>192</v>
      </c>
    </row>
    <row r="6" spans="1:10" ht="18.75" x14ac:dyDescent="0.3">
      <c r="A6" s="3" t="s">
        <v>46</v>
      </c>
    </row>
    <row r="7" spans="1:10" ht="18.75" x14ac:dyDescent="0.3">
      <c r="A7" s="3" t="s">
        <v>132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8" t="s">
        <v>8</v>
      </c>
      <c r="J10" s="4" t="s">
        <v>9</v>
      </c>
    </row>
    <row r="11" spans="1:10" ht="20.100000000000001" customHeight="1" x14ac:dyDescent="0.25">
      <c r="A11" s="14" t="s">
        <v>251</v>
      </c>
      <c r="B11" s="14" t="s">
        <v>55</v>
      </c>
      <c r="C11" s="14" t="s">
        <v>91</v>
      </c>
      <c r="D11" s="14" t="s">
        <v>92</v>
      </c>
      <c r="E11" s="14" t="s">
        <v>193</v>
      </c>
      <c r="F11" s="14" t="s">
        <v>194</v>
      </c>
      <c r="G11" s="14" t="s">
        <v>12</v>
      </c>
      <c r="H11" s="1">
        <v>241.5</v>
      </c>
      <c r="I11" s="29">
        <f>H11/340</f>
        <v>0.71029411764705885</v>
      </c>
      <c r="J11" s="1">
        <v>57</v>
      </c>
    </row>
    <row r="12" spans="1:10" ht="20.100000000000001" customHeight="1" x14ac:dyDescent="0.25">
      <c r="A12" s="14" t="s">
        <v>245</v>
      </c>
      <c r="B12" s="14" t="s">
        <v>27</v>
      </c>
      <c r="C12" s="14" t="s">
        <v>89</v>
      </c>
      <c r="D12" s="14" t="s">
        <v>90</v>
      </c>
      <c r="E12" s="14" t="s">
        <v>195</v>
      </c>
      <c r="F12" s="14" t="s">
        <v>196</v>
      </c>
      <c r="G12" s="14" t="s">
        <v>12</v>
      </c>
      <c r="H12" s="1">
        <v>237.5</v>
      </c>
      <c r="I12" s="29">
        <f>H12/340</f>
        <v>0.69852941176470584</v>
      </c>
      <c r="J12" s="1">
        <v>56</v>
      </c>
    </row>
    <row r="13" spans="1:10" ht="20.100000000000001" customHeight="1" x14ac:dyDescent="0.25">
      <c r="A13" s="14" t="s">
        <v>262</v>
      </c>
      <c r="B13" s="14" t="s">
        <v>54</v>
      </c>
      <c r="C13" s="14" t="s">
        <v>179</v>
      </c>
      <c r="D13" s="14" t="s">
        <v>180</v>
      </c>
      <c r="E13" s="14" t="s">
        <v>181</v>
      </c>
      <c r="F13" s="14" t="s">
        <v>182</v>
      </c>
      <c r="G13" s="14" t="s">
        <v>12</v>
      </c>
      <c r="H13" s="14">
        <v>232</v>
      </c>
      <c r="I13" s="29">
        <f>H13/340</f>
        <v>0.68235294117647061</v>
      </c>
      <c r="J13" s="14">
        <v>55</v>
      </c>
    </row>
    <row r="14" spans="1:10" ht="20.100000000000001" customHeight="1" x14ac:dyDescent="0.25">
      <c r="A14" s="14" t="s">
        <v>263</v>
      </c>
      <c r="B14" s="14" t="s">
        <v>72</v>
      </c>
      <c r="C14" s="14" t="s">
        <v>206</v>
      </c>
      <c r="D14" s="14" t="s">
        <v>207</v>
      </c>
      <c r="E14" s="14" t="s">
        <v>208</v>
      </c>
      <c r="F14" s="14" t="s">
        <v>209</v>
      </c>
      <c r="G14" s="14" t="s">
        <v>12</v>
      </c>
      <c r="H14" s="14">
        <v>227</v>
      </c>
      <c r="I14" s="29">
        <f>H14/340</f>
        <v>0.66764705882352937</v>
      </c>
      <c r="J14" s="14">
        <v>54</v>
      </c>
    </row>
    <row r="15" spans="1:10" ht="20.100000000000001" customHeight="1" x14ac:dyDescent="0.25">
      <c r="A15" s="14" t="s">
        <v>95</v>
      </c>
      <c r="B15" s="14" t="s">
        <v>24</v>
      </c>
      <c r="C15" s="14" t="s">
        <v>164</v>
      </c>
      <c r="D15" s="14" t="s">
        <v>165</v>
      </c>
      <c r="E15" s="14" t="s">
        <v>166</v>
      </c>
      <c r="F15" s="14" t="s">
        <v>167</v>
      </c>
      <c r="G15" s="14" t="s">
        <v>14</v>
      </c>
      <c r="H15" s="1">
        <v>234</v>
      </c>
      <c r="I15" s="29">
        <f>H15/340</f>
        <v>0.68823529411764706</v>
      </c>
      <c r="J15" s="1">
        <v>55</v>
      </c>
    </row>
    <row r="16" spans="1:10" ht="20.100000000000001" customHeight="1" x14ac:dyDescent="0.25">
      <c r="A16" s="14" t="s">
        <v>247</v>
      </c>
      <c r="B16" s="14" t="s">
        <v>25</v>
      </c>
      <c r="C16" s="14" t="s">
        <v>188</v>
      </c>
      <c r="D16" s="14" t="s">
        <v>189</v>
      </c>
      <c r="E16" s="14" t="s">
        <v>190</v>
      </c>
      <c r="F16" s="14" t="s">
        <v>191</v>
      </c>
      <c r="G16" s="14" t="s">
        <v>13</v>
      </c>
      <c r="H16" s="1">
        <v>235</v>
      </c>
      <c r="I16" s="29">
        <f>H16/340</f>
        <v>0.69117647058823528</v>
      </c>
      <c r="J16" s="1">
        <v>56</v>
      </c>
    </row>
    <row r="17" spans="1:10" ht="20.100000000000001" customHeight="1" x14ac:dyDescent="0.25">
      <c r="A17" s="14" t="s">
        <v>248</v>
      </c>
      <c r="B17" s="14" t="s">
        <v>52</v>
      </c>
      <c r="C17" s="14" t="s">
        <v>175</v>
      </c>
      <c r="D17" s="14" t="s">
        <v>176</v>
      </c>
      <c r="E17" s="14" t="s">
        <v>177</v>
      </c>
      <c r="F17" s="14" t="s">
        <v>178</v>
      </c>
      <c r="G17" s="14" t="s">
        <v>13</v>
      </c>
      <c r="H17" s="1">
        <v>231.5</v>
      </c>
      <c r="I17" s="29">
        <f>H17/340</f>
        <v>0.68088235294117649</v>
      </c>
      <c r="J17" s="1">
        <v>55</v>
      </c>
    </row>
    <row r="18" spans="1:10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29"/>
      <c r="J18" s="1"/>
    </row>
    <row r="19" spans="1:10" ht="20.100000000000001" customHeight="1" x14ac:dyDescent="0.25">
      <c r="A19" s="1"/>
      <c r="B19" s="1"/>
      <c r="C19" s="1"/>
      <c r="D19" s="1"/>
      <c r="E19" s="1"/>
      <c r="F19" s="1"/>
      <c r="G19" s="1"/>
      <c r="H19" s="14"/>
      <c r="I19" s="29"/>
      <c r="J19" s="14"/>
    </row>
    <row r="20" spans="1:10" ht="20.100000000000001" customHeight="1" x14ac:dyDescent="0.25">
      <c r="A20" s="1"/>
      <c r="B20" s="1"/>
      <c r="C20" s="1"/>
      <c r="D20" s="1"/>
      <c r="E20" s="1"/>
      <c r="F20" s="1"/>
      <c r="G20" s="1"/>
      <c r="H20" s="14"/>
      <c r="I20" s="29"/>
      <c r="J20" s="14"/>
    </row>
    <row r="21" spans="1:10" ht="20.100000000000001" customHeight="1" x14ac:dyDescent="0.25">
      <c r="A21" s="1" t="s">
        <v>65</v>
      </c>
      <c r="B21" s="1"/>
      <c r="C21" s="1"/>
      <c r="D21" s="1"/>
      <c r="E21" s="1"/>
      <c r="F21" s="1"/>
      <c r="G21" s="1"/>
      <c r="H21" s="1"/>
      <c r="I21" s="30"/>
      <c r="J21" s="1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>
      <selection activeCell="A15" sqref="A15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58</v>
      </c>
    </row>
    <row r="4" spans="1:10" ht="18.75" x14ac:dyDescent="0.3">
      <c r="A4" s="3" t="s">
        <v>98</v>
      </c>
    </row>
    <row r="5" spans="1:10" ht="18.75" x14ac:dyDescent="0.3">
      <c r="A5" s="3" t="s">
        <v>47</v>
      </c>
    </row>
    <row r="6" spans="1:10" ht="18.75" x14ac:dyDescent="0.3">
      <c r="A6" s="3" t="s">
        <v>15</v>
      </c>
    </row>
    <row r="7" spans="1:10" ht="18.75" x14ac:dyDescent="0.3">
      <c r="A7" s="3" t="s">
        <v>197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26" t="s">
        <v>8</v>
      </c>
      <c r="J10" s="6" t="s">
        <v>9</v>
      </c>
    </row>
    <row r="11" spans="1:10" ht="20.100000000000001" customHeight="1" x14ac:dyDescent="0.25">
      <c r="A11" s="14" t="s">
        <v>251</v>
      </c>
      <c r="B11" s="14" t="s">
        <v>55</v>
      </c>
      <c r="C11" s="14" t="s">
        <v>91</v>
      </c>
      <c r="D11" s="14" t="s">
        <v>92</v>
      </c>
      <c r="E11" s="14" t="s">
        <v>193</v>
      </c>
      <c r="F11" s="14" t="s">
        <v>194</v>
      </c>
      <c r="G11" s="14" t="s">
        <v>12</v>
      </c>
      <c r="H11" s="14">
        <v>201</v>
      </c>
      <c r="I11" s="29">
        <f>H11/290</f>
        <v>0.69310344827586212</v>
      </c>
      <c r="J11" s="14">
        <v>56</v>
      </c>
    </row>
    <row r="12" spans="1:10" ht="20.100000000000001" customHeight="1" x14ac:dyDescent="0.25">
      <c r="A12" s="14" t="s">
        <v>245</v>
      </c>
      <c r="B12" s="14" t="s">
        <v>72</v>
      </c>
      <c r="C12" s="14" t="s">
        <v>206</v>
      </c>
      <c r="D12" s="14" t="s">
        <v>207</v>
      </c>
      <c r="E12" s="14" t="s">
        <v>208</v>
      </c>
      <c r="F12" s="14" t="s">
        <v>209</v>
      </c>
      <c r="G12" s="14" t="s">
        <v>12</v>
      </c>
      <c r="H12" s="14">
        <v>174</v>
      </c>
      <c r="I12" s="29">
        <f>H12/290</f>
        <v>0.6</v>
      </c>
      <c r="J12" s="1">
        <v>50</v>
      </c>
    </row>
    <row r="13" spans="1:10" ht="20.100000000000001" customHeight="1" x14ac:dyDescent="0.25">
      <c r="A13" s="14" t="s">
        <v>95</v>
      </c>
      <c r="B13" s="14" t="s">
        <v>22</v>
      </c>
      <c r="C13" s="14" t="s">
        <v>85</v>
      </c>
      <c r="D13" s="14" t="s">
        <v>86</v>
      </c>
      <c r="E13" s="14" t="s">
        <v>87</v>
      </c>
      <c r="F13" s="14" t="s">
        <v>88</v>
      </c>
      <c r="G13" s="14" t="s">
        <v>14</v>
      </c>
      <c r="H13" s="14">
        <v>188.5</v>
      </c>
      <c r="I13" s="29">
        <f>H13/290</f>
        <v>0.65</v>
      </c>
      <c r="J13" s="14">
        <v>53</v>
      </c>
    </row>
    <row r="14" spans="1:10" ht="20.100000000000001" customHeight="1" x14ac:dyDescent="0.25">
      <c r="A14" s="14" t="s">
        <v>247</v>
      </c>
      <c r="B14" s="14" t="s">
        <v>77</v>
      </c>
      <c r="C14" s="14" t="s">
        <v>202</v>
      </c>
      <c r="D14" s="14" t="s">
        <v>203</v>
      </c>
      <c r="E14" s="14" t="s">
        <v>204</v>
      </c>
      <c r="F14" s="14" t="s">
        <v>205</v>
      </c>
      <c r="G14" s="14" t="s">
        <v>14</v>
      </c>
      <c r="H14" s="1">
        <v>186.5</v>
      </c>
      <c r="I14" s="29">
        <f>H14/290</f>
        <v>0.64310344827586208</v>
      </c>
      <c r="J14" s="1">
        <v>52</v>
      </c>
    </row>
    <row r="15" spans="1:10" ht="20.100000000000001" customHeight="1" x14ac:dyDescent="0.25">
      <c r="A15" s="14" t="s">
        <v>96</v>
      </c>
      <c r="B15" s="14" t="s">
        <v>34</v>
      </c>
      <c r="C15" s="14" t="s">
        <v>198</v>
      </c>
      <c r="D15" s="14" t="s">
        <v>199</v>
      </c>
      <c r="E15" s="14" t="s">
        <v>200</v>
      </c>
      <c r="F15" s="14" t="s">
        <v>201</v>
      </c>
      <c r="G15" s="14" t="s">
        <v>13</v>
      </c>
      <c r="H15" s="14">
        <v>173.5</v>
      </c>
      <c r="I15" s="29">
        <f>H15/290</f>
        <v>0.59827586206896555</v>
      </c>
      <c r="J15" s="14">
        <v>49</v>
      </c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workbookViewId="0">
      <selection activeCell="A14" sqref="A14"/>
    </sheetView>
  </sheetViews>
  <sheetFormatPr defaultRowHeight="15" x14ac:dyDescent="0.25"/>
  <cols>
    <col min="3" max="3" width="24" customWidth="1"/>
    <col min="5" max="5" width="24" customWidth="1"/>
    <col min="9" max="9" width="9.140625" style="24"/>
  </cols>
  <sheetData>
    <row r="1" spans="1:10" ht="18.75" x14ac:dyDescent="0.3">
      <c r="A1" s="3" t="s">
        <v>38</v>
      </c>
    </row>
    <row r="2" spans="1:10" ht="18.75" x14ac:dyDescent="0.3">
      <c r="A2" s="3" t="s">
        <v>10</v>
      </c>
    </row>
    <row r="3" spans="1:10" ht="18.75" x14ac:dyDescent="0.3">
      <c r="A3" s="3" t="s">
        <v>66</v>
      </c>
    </row>
    <row r="4" spans="1:10" ht="18.75" x14ac:dyDescent="0.3">
      <c r="A4" s="3" t="s">
        <v>98</v>
      </c>
    </row>
    <row r="5" spans="1:10" ht="18.75" x14ac:dyDescent="0.3">
      <c r="A5" s="3" t="s">
        <v>211</v>
      </c>
    </row>
    <row r="6" spans="1:10" ht="18.75" x14ac:dyDescent="0.3">
      <c r="A6" s="3" t="s">
        <v>46</v>
      </c>
    </row>
    <row r="7" spans="1:10" ht="18.75" x14ac:dyDescent="0.3">
      <c r="A7" s="3" t="s">
        <v>210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4" t="s">
        <v>20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8" t="s">
        <v>8</v>
      </c>
      <c r="J10" s="4" t="s">
        <v>9</v>
      </c>
    </row>
    <row r="11" spans="1:10" ht="20.100000000000001" customHeight="1" x14ac:dyDescent="0.25">
      <c r="A11" s="14" t="s">
        <v>246</v>
      </c>
      <c r="B11" s="14" t="s">
        <v>32</v>
      </c>
      <c r="C11" s="14" t="s">
        <v>212</v>
      </c>
      <c r="D11" s="14" t="s">
        <v>213</v>
      </c>
      <c r="E11" s="14" t="s">
        <v>214</v>
      </c>
      <c r="F11" s="14" t="s">
        <v>215</v>
      </c>
      <c r="G11" s="14" t="s">
        <v>14</v>
      </c>
      <c r="H11" s="36">
        <v>242</v>
      </c>
      <c r="I11" s="37">
        <f>H11/340</f>
        <v>0.71176470588235297</v>
      </c>
      <c r="J11" s="36">
        <v>58</v>
      </c>
    </row>
    <row r="12" spans="1:10" ht="20.100000000000001" customHeight="1" x14ac:dyDescent="0.25">
      <c r="A12" s="14" t="s">
        <v>247</v>
      </c>
      <c r="B12" s="14" t="s">
        <v>22</v>
      </c>
      <c r="C12" s="14" t="s">
        <v>85</v>
      </c>
      <c r="D12" s="14" t="s">
        <v>86</v>
      </c>
      <c r="E12" s="14" t="s">
        <v>87</v>
      </c>
      <c r="F12" s="14" t="s">
        <v>88</v>
      </c>
      <c r="G12" s="14" t="s">
        <v>14</v>
      </c>
      <c r="H12" s="19">
        <v>219.5</v>
      </c>
      <c r="I12" s="37">
        <f>H12/340</f>
        <v>0.64558823529411768</v>
      </c>
      <c r="J12" s="19">
        <v>52</v>
      </c>
    </row>
    <row r="13" spans="1:10" ht="20.100000000000001" customHeight="1" x14ac:dyDescent="0.25">
      <c r="A13" s="14" t="s">
        <v>248</v>
      </c>
      <c r="B13" s="14" t="s">
        <v>77</v>
      </c>
      <c r="C13" s="14" t="s">
        <v>202</v>
      </c>
      <c r="D13" s="14" t="s">
        <v>203</v>
      </c>
      <c r="E13" s="14" t="s">
        <v>204</v>
      </c>
      <c r="F13" s="14" t="s">
        <v>205</v>
      </c>
      <c r="G13" s="14" t="s">
        <v>14</v>
      </c>
      <c r="H13" s="19">
        <v>213.5</v>
      </c>
      <c r="I13" s="37">
        <f>H13/340</f>
        <v>0.62794117647058822</v>
      </c>
      <c r="J13" s="19">
        <v>51</v>
      </c>
    </row>
    <row r="14" spans="1:10" ht="20.100000000000001" customHeight="1" x14ac:dyDescent="0.25">
      <c r="A14" s="14" t="s">
        <v>96</v>
      </c>
      <c r="B14" s="14" t="s">
        <v>34</v>
      </c>
      <c r="C14" s="14" t="s">
        <v>198</v>
      </c>
      <c r="D14" s="14" t="s">
        <v>199</v>
      </c>
      <c r="E14" s="14" t="s">
        <v>200</v>
      </c>
      <c r="F14" s="14" t="s">
        <v>201</v>
      </c>
      <c r="G14" s="14" t="s">
        <v>13</v>
      </c>
      <c r="H14" s="19">
        <v>218</v>
      </c>
      <c r="I14" s="37">
        <f>H14/340</f>
        <v>0.64117647058823535</v>
      </c>
      <c r="J14" s="19">
        <v>51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F20D-4AD3-4593-AD62-7903865816F1}">
  <dimension ref="A1:J14"/>
  <sheetViews>
    <sheetView workbookViewId="0">
      <selection activeCell="J11" sqref="J11"/>
    </sheetView>
  </sheetViews>
  <sheetFormatPr defaultRowHeight="15" x14ac:dyDescent="0.25"/>
  <cols>
    <col min="3" max="3" width="25.140625" customWidth="1"/>
    <col min="5" max="5" width="24.42578125" customWidth="1"/>
    <col min="9" max="9" width="9.140625" style="24"/>
  </cols>
  <sheetData>
    <row r="1" spans="1:10" ht="18.75" x14ac:dyDescent="0.3">
      <c r="A1" s="3" t="s">
        <v>38</v>
      </c>
    </row>
    <row r="2" spans="1:10" ht="18.75" x14ac:dyDescent="0.3">
      <c r="A2" s="3" t="s">
        <v>10</v>
      </c>
    </row>
    <row r="3" spans="1:10" ht="18.75" x14ac:dyDescent="0.3">
      <c r="A3" s="3" t="s">
        <v>66</v>
      </c>
    </row>
    <row r="4" spans="1:10" ht="18.75" x14ac:dyDescent="0.3">
      <c r="A4" s="3" t="s">
        <v>98</v>
      </c>
    </row>
    <row r="5" spans="1:10" ht="18.75" x14ac:dyDescent="0.3">
      <c r="A5" s="3" t="s">
        <v>51</v>
      </c>
    </row>
    <row r="6" spans="1:10" ht="18.75" x14ac:dyDescent="0.3">
      <c r="A6" s="3" t="s">
        <v>75</v>
      </c>
    </row>
    <row r="7" spans="1:10" ht="18.75" x14ac:dyDescent="0.3">
      <c r="A7" s="3" t="s">
        <v>197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20.100000000000001" customHeight="1" x14ac:dyDescent="0.25">
      <c r="A10" s="4" t="s">
        <v>20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8" t="s">
        <v>8</v>
      </c>
      <c r="J10" s="4" t="s">
        <v>9</v>
      </c>
    </row>
    <row r="11" spans="1:10" ht="20.100000000000001" customHeight="1" x14ac:dyDescent="0.25">
      <c r="A11" s="14" t="s">
        <v>95</v>
      </c>
      <c r="B11" s="14" t="s">
        <v>48</v>
      </c>
      <c r="C11" s="14" t="s">
        <v>221</v>
      </c>
      <c r="D11" s="14" t="s">
        <v>222</v>
      </c>
      <c r="E11" s="14" t="s">
        <v>223</v>
      </c>
      <c r="F11" s="14" t="s">
        <v>224</v>
      </c>
      <c r="G11" s="14" t="s">
        <v>14</v>
      </c>
      <c r="H11" s="12">
        <v>243.5</v>
      </c>
      <c r="I11" s="23">
        <f>H11/390</f>
        <v>0.62435897435897436</v>
      </c>
      <c r="J11" s="12">
        <v>52</v>
      </c>
    </row>
    <row r="12" spans="1:10" ht="20.100000000000001" customHeight="1" x14ac:dyDescent="0.25">
      <c r="A12" s="14" t="s">
        <v>96</v>
      </c>
      <c r="B12" s="14" t="s">
        <v>216</v>
      </c>
      <c r="C12" s="14" t="s">
        <v>217</v>
      </c>
      <c r="D12" s="14" t="s">
        <v>218</v>
      </c>
      <c r="E12" s="14" t="s">
        <v>219</v>
      </c>
      <c r="F12" s="14" t="s">
        <v>220</v>
      </c>
      <c r="G12" s="14" t="s">
        <v>13</v>
      </c>
      <c r="H12" s="12">
        <v>251.5</v>
      </c>
      <c r="I12" s="23">
        <f>H12/390</f>
        <v>0.64487179487179491</v>
      </c>
      <c r="J12" s="12">
        <v>52</v>
      </c>
    </row>
    <row r="13" spans="1:10" ht="20.100000000000001" customHeight="1" x14ac:dyDescent="0.25">
      <c r="A13" s="14"/>
      <c r="B13" s="14"/>
      <c r="C13" s="14"/>
      <c r="D13" s="14"/>
      <c r="E13" s="14"/>
      <c r="F13" s="14"/>
      <c r="G13" s="14"/>
      <c r="H13" s="12"/>
      <c r="I13" s="23"/>
      <c r="J13" s="12"/>
    </row>
    <row r="14" spans="1:10" ht="20.100000000000001" customHeight="1" x14ac:dyDescent="0.25">
      <c r="A14" s="15"/>
      <c r="B14" s="17"/>
      <c r="C14" s="17"/>
      <c r="D14" s="17"/>
      <c r="E14" s="17"/>
      <c r="F14" s="17"/>
      <c r="G14" s="17"/>
      <c r="H14" s="13"/>
      <c r="I14" s="31"/>
      <c r="J14" s="13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 1 Prelim  17a</vt:lpstr>
      <vt:lpstr>Class 2 Prelim 19 Q</vt:lpstr>
      <vt:lpstr>Class 3 Novice 23 </vt:lpstr>
      <vt:lpstr>Class 4 Novice 37aQ</vt:lpstr>
      <vt:lpstr>Class 5 Ele 45</vt:lpstr>
      <vt:lpstr>Class 6 Ele 53 Q</vt:lpstr>
      <vt:lpstr>Class 7 Medium 61</vt:lpstr>
      <vt:lpstr>Class 8 Med 73 Q</vt:lpstr>
      <vt:lpstr>Class 9 Adv Med 91 Q</vt:lpstr>
      <vt:lpstr>Class 13 Inter I Q</vt:lpstr>
      <vt:lpstr>Class 18 Novice FSM Q</vt:lpstr>
      <vt:lpstr>Class 19 Ele FSM Q</vt:lpstr>
      <vt:lpstr>Class 20 Med FSM Q</vt:lpstr>
      <vt:lpstr>Class 21 Adv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2023-01-08T15:54:13Z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