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9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<sst xmlns="http://schemas.openxmlformats.org/spreadsheetml/2006/main" count="546" uniqueCount="133">
  <si>
    <t>Step by Step Dressage</t>
  </si>
  <si>
    <t xml:space="preserve"> @Royal Leisure Centre</t>
  </si>
  <si>
    <t xml:space="preserve">Starters: </t>
  </si>
  <si>
    <t>Thursday 7th October 2010</t>
  </si>
  <si>
    <t>Judge:</t>
  </si>
  <si>
    <t>Miss Jane Kendall[3]</t>
  </si>
  <si>
    <t xml:space="preserve">Avr %      </t>
  </si>
  <si>
    <t>Class 1</t>
  </si>
  <si>
    <t>Writer:</t>
  </si>
  <si>
    <t>Mrs Valerie Jacks</t>
  </si>
  <si>
    <t>STEP BY STEP</t>
  </si>
  <si>
    <t>INDOOR ARENA</t>
  </si>
  <si>
    <t>Preliminary 19 Winter</t>
  </si>
  <si>
    <t>Time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</si>
  <si>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</si>
  <si>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</si>
  <si>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</si>
  <si>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</si>
  <si>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</si>
  <si>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</si>
  <si>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</si>
  <si>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</si>
  <si>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</si>
  <si>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</si>
  <si>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</si>
  <si>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</si>
  <si>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</si>
  <si>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</si>
  <si>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</si>
  <si>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</si>
  <si>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</si>
  <si>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</si>
  <si>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DM</t>
  </si>
  <si>
    <t>P19</t>
  </si>
  <si>
    <t>O</t>
  </si>
  <si>
    <t>Zelano
49896 05110</t>
  </si>
  <si>
    <t>Helen Field    8
334456    Rider</t>
  </si>
  <si>
    <t>End</t>
  </si>
  <si>
    <t>Mrs Margaret Drewe[3]</t>
  </si>
  <si>
    <t>Class 2</t>
  </si>
  <si>
    <t>Mrs Jane Lemmon</t>
  </si>
  <si>
    <t>OUTDOOR ARENA</t>
  </si>
  <si>
    <t>Preliminary 15 Winter</t>
  </si>
  <si>
    <t>P15</t>
  </si>
  <si>
    <t xml:space="preserve">Monvoy Boy
</t>
  </si>
  <si>
    <t>Lynne Underhill    6
12548    Rider</t>
  </si>
  <si>
    <t>Class 3</t>
  </si>
  <si>
    <t>Novice 39 Winter</t>
  </si>
  <si>
    <t>Walker Z
50419 07110</t>
  </si>
  <si>
    <t>Kerry Mackin    5
120162  Jaime Edwards</t>
  </si>
  <si>
    <t>5G
Zangersheide</t>
  </si>
  <si>
    <t>R</t>
  </si>
  <si>
    <t>Seren Benfro
47031 05101</t>
  </si>
  <si>
    <t>Joshua Hill    7
300446    Rider</t>
  </si>
  <si>
    <t xml:space="preserve">7G
</t>
  </si>
  <si>
    <t>Fernhill D'Artagnan
43501 06111</t>
  </si>
  <si>
    <t>Jane Edwards    5
6238    Rider</t>
  </si>
  <si>
    <t>Foreign Exchange II
38562 02110</t>
  </si>
  <si>
    <t>Sarah Settle    7
185868    Rider</t>
  </si>
  <si>
    <t>Three Cups Romany Bay
50093 06115</t>
  </si>
  <si>
    <t>Caroline Lelliott    8
336165    Rider</t>
  </si>
  <si>
    <t>Olympienne Des Negres
49016 01113</t>
  </si>
  <si>
    <t>Moya Wooller    7
4260    Jennifer McElhinney</t>
  </si>
  <si>
    <t>8M
Selle Francais</t>
  </si>
  <si>
    <t>Class 4</t>
  </si>
  <si>
    <t>BLUE CHIP</t>
  </si>
  <si>
    <t>Novice 35 Winter Qualifier</t>
  </si>
  <si>
    <t>Little Fella
42643 06116</t>
  </si>
  <si>
    <t>Mel Breen    6
153583  Jenny Curtis</t>
  </si>
  <si>
    <t>8G
Irish</t>
  </si>
  <si>
    <t>Rhystyd Rocket Moon
50484 08110</t>
  </si>
  <si>
    <t>Natalie Pierce    3
48895    P Hunter</t>
  </si>
  <si>
    <t>5G  
Welsh Sec D</t>
  </si>
  <si>
    <t>Class 5</t>
  </si>
  <si>
    <t>Elementary 45 Winter</t>
  </si>
  <si>
    <t xml:space="preserve">Keystone Ricardo
38204 </t>
  </si>
  <si>
    <t>Jenine Jones    4
53481    Rider</t>
  </si>
  <si>
    <t>8S
Hanoverian</t>
  </si>
  <si>
    <t>Ideal Rock
39292</t>
  </si>
  <si>
    <t>Graham Jack    6
205605    Rider</t>
  </si>
  <si>
    <t>9G
TB</t>
  </si>
  <si>
    <t>Mrs Sue Rowlands[2]</t>
  </si>
  <si>
    <t>Class 6</t>
  </si>
  <si>
    <t>Mrs Thelma Russell-Hayes</t>
  </si>
  <si>
    <t>EQUITOP MYOPLAST</t>
  </si>
  <si>
    <t>Elementary 58 Winter Qualifier</t>
  </si>
  <si>
    <t>High Hoes Sigismund
46957 04110</t>
  </si>
  <si>
    <t>Richard Black    4
125431 Ms N C Callam</t>
  </si>
  <si>
    <t>7G
Westphalian</t>
  </si>
  <si>
    <t>King's Diplomat
46654 04119</t>
  </si>
  <si>
    <t>Ken Spencer    6
300799  Judith King &amp; Rider</t>
  </si>
  <si>
    <t>13G
Brit WB</t>
  </si>
  <si>
    <t>Class 7</t>
  </si>
  <si>
    <t>Medium 61 Winter</t>
  </si>
  <si>
    <t>Keystone Sandringham
37638</t>
  </si>
  <si>
    <t>Andrea Martin    5
140228    Rider</t>
  </si>
  <si>
    <t>7G
BHHS</t>
  </si>
  <si>
    <t>1=</t>
  </si>
  <si>
    <t>King's Gem   
48683 03104</t>
  </si>
  <si>
    <t>Gemma Tattersall    
321699    Rider</t>
  </si>
  <si>
    <t>In Mahagoni
36905 03116</t>
  </si>
  <si>
    <t>Judith Warbey    5
29831    Rider</t>
  </si>
  <si>
    <t>9G
Trakehner</t>
  </si>
  <si>
    <t>Dr Wendy Jago[3]</t>
  </si>
  <si>
    <t>Class 8</t>
  </si>
  <si>
    <t>ALBION</t>
  </si>
  <si>
    <t>Medium 69 Winter Qualifier</t>
  </si>
  <si>
    <t>Class 9</t>
  </si>
  <si>
    <t>PSG   380
YRP   360</t>
  </si>
  <si>
    <t>STEP BY STEP Pick a Test</t>
  </si>
  <si>
    <t>FEI YR Preliminary/Prix St Georges</t>
  </si>
  <si>
    <t>PSG</t>
  </si>
  <si>
    <t>Lucaro
18187 06113</t>
  </si>
  <si>
    <t>Rosie Andrews    3     
162728    Mandy Brown</t>
  </si>
  <si>
    <t>Disneyland
16344 0810</t>
  </si>
  <si>
    <t>Mandy Brown    3
37001    Rider</t>
  </si>
  <si>
    <t>Carbone Z
34403</t>
  </si>
  <si>
    <t>Jo Parkman    3
80691    Rider</t>
  </si>
  <si>
    <t>YRP</t>
  </si>
  <si>
    <t xml:space="preserve">European Baccara
25622 </t>
  </si>
  <si>
    <t>Liz Eaton    3
286575 Lesley Crawhurst</t>
  </si>
  <si>
    <t>14G
Holstein</t>
  </si>
  <si>
    <t>Sunday 3rd October 2010</t>
  </si>
  <si>
    <t>Mrs A Brunton</t>
  </si>
  <si>
    <t>PSG   380
A100   320</t>
  </si>
  <si>
    <t>OUTDOOR ARENA 1</t>
  </si>
  <si>
    <t>Advanced Medium 94/Advanced 100/Any FEI test</t>
  </si>
  <si>
    <t>Rosie Andrews    4     
162728    Mandy Brown</t>
  </si>
  <si>
    <t>Exhilaro
27552 05113</t>
  </si>
  <si>
    <t>Aram Gregory    1
680    Greenlands Farm</t>
  </si>
  <si>
    <t>12G
Oldenburg</t>
  </si>
  <si>
    <t>WD</t>
  </si>
  <si>
    <t>A100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</si>
</sst>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3"/>
      <name val="Times New Roman"/>
      <family val="1"/>
    </font>
    <font>
      <sz val="10"/>
      <name val="Times New Roman"/>
      <family val="0"/>
    </font>
    <font>
      <i/>
      <sz val="7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5" xfId="0" applyFont="1" applyBorder="1" applyAlignment="1">
      <alignment horizontal="center" vertical="top"/>
    </xf>
    <xf numFmtId="1" fontId="12" fillId="0" borderId="25" xfId="0" applyNumberFormat="1" applyFont="1" applyBorder="1" applyAlignment="1">
      <alignment horizontal="center" vertical="top"/>
    </xf>
    <xf numFmtId="0" fontId="12" fillId="0" borderId="25" xfId="0" applyFont="1" applyBorder="1" applyAlignment="1">
      <alignment horizontal="left" wrapText="1"/>
    </xf>
    <xf numFmtId="2" fontId="12" fillId="0" borderId="25" xfId="0" applyNumberFormat="1" applyFont="1" applyBorder="1" applyAlignment="1">
      <alignment/>
    </xf>
    <xf numFmtId="0" fontId="13" fillId="0" borderId="25" xfId="0" applyFont="1" applyBorder="1" applyAlignment="1">
      <alignment horizontal="right"/>
    </xf>
    <xf numFmtId="0" fontId="14" fillId="0" borderId="26" xfId="0" applyFont="1" applyBorder="1" applyAlignment="1">
      <alignment/>
    </xf>
    <xf numFmtId="20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 vertical="top"/>
    </xf>
    <xf numFmtId="1" fontId="12" fillId="0" borderId="19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wrapText="1"/>
    </xf>
    <xf numFmtId="2" fontId="12" fillId="0" borderId="19" xfId="0" applyNumberFormat="1" applyFont="1" applyBorder="1" applyAlignment="1">
      <alignment/>
    </xf>
    <xf numFmtId="0" fontId="15" fillId="0" borderId="19" xfId="0" applyFont="1" applyBorder="1" applyAlignment="1">
      <alignment horizontal="right"/>
    </xf>
    <xf numFmtId="0" fontId="12" fillId="0" borderId="2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 wrapText="1"/>
    </xf>
    <xf numFmtId="0" fontId="15" fillId="0" borderId="25" xfId="0" applyFont="1" applyBorder="1" applyAlignment="1">
      <alignment/>
    </xf>
    <xf numFmtId="0" fontId="15" fillId="0" borderId="25" xfId="0" applyFont="1" applyBorder="1" applyAlignment="1">
      <alignment horizontal="left"/>
    </xf>
    <xf numFmtId="0" fontId="12" fillId="0" borderId="27" xfId="0" applyFont="1" applyBorder="1" applyAlignment="1">
      <alignment horizontal="left" wrapText="1"/>
    </xf>
    <xf numFmtId="0" fontId="7" fillId="0" borderId="25" xfId="0" applyFont="1" applyBorder="1" applyAlignment="1">
      <alignment/>
    </xf>
    <xf numFmtId="20" fontId="12" fillId="0" borderId="28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left" wrapText="1"/>
    </xf>
    <xf numFmtId="2" fontId="12" fillId="0" borderId="18" xfId="0" applyNumberFormat="1" applyFont="1" applyBorder="1" applyAlignment="1">
      <alignment/>
    </xf>
    <xf numFmtId="0" fontId="15" fillId="0" borderId="18" xfId="0" applyFont="1" applyBorder="1" applyAlignment="1">
      <alignment horizontal="right"/>
    </xf>
    <xf numFmtId="0" fontId="12" fillId="0" borderId="29" xfId="0" applyFont="1" applyBorder="1" applyAlignment="1">
      <alignment/>
    </xf>
    <xf numFmtId="0" fontId="16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center"/>
    </xf>
    <xf numFmtId="20" fontId="17" fillId="0" borderId="24" xfId="0" applyNumberFormat="1" applyFont="1" applyBorder="1" applyAlignment="1">
      <alignment/>
    </xf>
    <xf numFmtId="0" fontId="17" fillId="0" borderId="25" xfId="0" applyFont="1" applyBorder="1" applyAlignment="1">
      <alignment/>
    </xf>
    <xf numFmtId="2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vertical="top"/>
    </xf>
    <xf numFmtId="0" fontId="12" fillId="0" borderId="27" xfId="0" applyFont="1" applyBorder="1" applyAlignment="1">
      <alignment horizontal="left"/>
    </xf>
    <xf numFmtId="20" fontId="12" fillId="0" borderId="25" xfId="0" applyNumberFormat="1" applyFont="1" applyBorder="1" applyAlignment="1">
      <alignment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="85" zoomScaleNormal="85" workbookViewId="0" topLeftCell="A1">
      <selection activeCell="A1" sqref="A1:F1"/>
    </sheetView>
  </sheetViews>
  <sheetFormatPr defaultColWidth="9.00390625" defaultRowHeight="15.75"/>
  <cols>
    <col min="1" max="1" width="6.125" style="76" bestFit="1" customWidth="1"/>
    <col min="2" max="2" width="5.25390625" style="76" bestFit="1" customWidth="1"/>
    <col min="3" max="3" width="5.125" style="76" bestFit="1" customWidth="1"/>
    <col min="4" max="4" width="4.25390625" style="76" bestFit="1" customWidth="1"/>
    <col min="5" max="5" width="18.75390625" style="76" bestFit="1" customWidth="1"/>
    <col min="6" max="6" width="21.875" style="76" bestFit="1" customWidth="1"/>
    <col min="7" max="7" width="11.25390625" style="76" bestFit="1" customWidth="1"/>
    <col min="8" max="10" width="7.875" style="76" customWidth="1"/>
    <col min="11" max="11" width="5.25390625" style="76" customWidth="1"/>
    <col min="12" max="12" width="8.625" style="76" customWidth="1"/>
    <col min="13" max="17" width="4.875" style="76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1</v>
      </c>
      <c r="Q1" s="8">
        <v>1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SUM(L10:L11)/Q1</f>
        <v>63.63636363636363</v>
      </c>
      <c r="Q2" s="18"/>
    </row>
    <row r="3" spans="1:17" ht="19.5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220</v>
      </c>
      <c r="P3" s="23"/>
      <c r="Q3" s="24"/>
    </row>
    <row r="4" spans="1:17" ht="19.5">
      <c r="A4" s="25" t="s">
        <v>10</v>
      </c>
      <c r="B4" s="26"/>
      <c r="C4" s="26"/>
      <c r="D4" s="26"/>
      <c r="E4" s="26"/>
      <c r="F4" s="27"/>
      <c r="G4" s="28"/>
      <c r="H4" s="29" t="s">
        <v>11</v>
      </c>
      <c r="I4" s="29"/>
      <c r="J4" s="30"/>
      <c r="K4" s="30"/>
      <c r="L4" s="31"/>
      <c r="M4" s="32"/>
      <c r="N4" s="32"/>
      <c r="O4" s="33"/>
      <c r="P4" s="33"/>
      <c r="Q4" s="24"/>
    </row>
    <row r="5" spans="1:17" ht="20.25" thickBot="1">
      <c r="A5" s="34" t="s">
        <v>12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3"/>
      <c r="P5" s="33"/>
      <c r="Q5" s="24"/>
    </row>
    <row r="6" spans="1:17" ht="5.25" customHeight="1" thickBot="1">
      <c r="A6" s="38"/>
      <c r="B6" s="37"/>
      <c r="C6" s="39"/>
      <c r="D6" s="37"/>
      <c r="E6" s="37"/>
      <c r="F6" s="37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13</v>
      </c>
      <c r="B7" s="43" t="s">
        <v>14</v>
      </c>
      <c r="C7" s="43" t="s">
        <v>15</v>
      </c>
      <c r="D7" s="43" t="s">
        <v>16</v>
      </c>
      <c r="E7" s="44" t="s">
        <v>17</v>
      </c>
      <c r="F7" s="45" t="s">
        <v>18</v>
      </c>
      <c r="G7" s="46" t="s">
        <v>19</v>
      </c>
      <c r="H7" s="43" t="s">
        <v>20</v>
      </c>
      <c r="I7" s="43" t="s">
        <v>20</v>
      </c>
      <c r="J7" s="43" t="s">
        <v>20</v>
      </c>
      <c r="K7" s="43" t="s">
        <v>21</v>
      </c>
      <c r="L7" s="43" t="s">
        <v>22</v>
      </c>
      <c r="M7" s="47" t="s">
        <v>23</v>
      </c>
      <c r="N7" s="47"/>
      <c r="O7" s="47"/>
      <c r="P7" s="47"/>
      <c r="Q7" s="48"/>
    </row>
    <row r="8" spans="1:17" ht="16.5" thickBot="1">
      <c r="A8" s="49"/>
      <c r="B8" s="50"/>
      <c r="C8" s="51" t="s">
        <v>24</v>
      </c>
      <c r="D8" s="52"/>
      <c r="E8" s="53" t="s">
        <v>25</v>
      </c>
      <c r="F8" s="53" t="s">
        <v>26</v>
      </c>
      <c r="G8" s="52" t="s">
        <v>27</v>
      </c>
      <c r="H8" s="52" t="s">
        <v>28</v>
      </c>
      <c r="I8" s="52" t="s">
        <v>29</v>
      </c>
      <c r="J8" s="52" t="s">
        <v>30</v>
      </c>
      <c r="K8" s="52" t="s">
        <v>24</v>
      </c>
      <c r="L8" s="52"/>
      <c r="M8" s="52" t="s">
        <v>31</v>
      </c>
      <c r="N8" s="52" t="s">
        <v>28</v>
      </c>
      <c r="O8" s="52" t="s">
        <v>29</v>
      </c>
      <c r="P8" s="52" t="s">
        <v>30</v>
      </c>
      <c r="Q8" s="54" t="s">
        <v>32</v>
      </c>
    </row>
    <row r="9" spans="1:17" ht="5.25" customHeight="1">
      <c r="A9" s="55"/>
      <c r="B9" s="56"/>
      <c r="C9" s="56"/>
      <c r="D9" s="56"/>
      <c r="E9" s="57"/>
      <c r="F9" s="57"/>
      <c r="G9" s="56"/>
      <c r="H9" s="56"/>
      <c r="I9" s="56"/>
      <c r="J9" s="56"/>
      <c r="K9" s="56"/>
      <c r="L9" s="56"/>
      <c r="M9" s="56"/>
      <c r="N9" s="56"/>
      <c r="O9" s="56"/>
      <c r="P9" s="56"/>
      <c r="Q9" s="58"/>
    </row>
    <row r="10" spans="1:17" ht="26.25">
      <c r="A10" s="59">
        <v>0.475</v>
      </c>
      <c r="B10" s="60" t="s">
        <v>33</v>
      </c>
      <c r="C10" s="61" t="s">
        <v>34</v>
      </c>
      <c r="D10" s="62">
        <v>334</v>
      </c>
      <c r="E10" s="63" t="s">
        <v>35</v>
      </c>
      <c r="F10" s="63" t="s">
        <v>36</v>
      </c>
      <c r="G10" s="63"/>
      <c r="H10" s="60"/>
      <c r="I10" s="60">
        <v>140</v>
      </c>
      <c r="J10" s="60"/>
      <c r="K10" s="60">
        <v>50</v>
      </c>
      <c r="L10" s="64">
        <f>SUM(H10:J10)/2.2</f>
        <v>63.63636363636363</v>
      </c>
      <c r="M10" s="65"/>
      <c r="N10" s="65"/>
      <c r="O10" s="65"/>
      <c r="P10" s="65"/>
      <c r="Q10" s="66"/>
    </row>
    <row r="11" spans="1:17" ht="15.75">
      <c r="A11" s="59">
        <v>0.4798611111111111</v>
      </c>
      <c r="B11" s="60" t="s">
        <v>37</v>
      </c>
      <c r="C11" s="61"/>
      <c r="D11" s="62"/>
      <c r="E11" s="63"/>
      <c r="F11" s="63"/>
      <c r="G11" s="63"/>
      <c r="H11" s="60"/>
      <c r="I11" s="60"/>
      <c r="J11" s="60"/>
      <c r="K11" s="60"/>
      <c r="L11" s="64"/>
      <c r="M11" s="65"/>
      <c r="N11" s="65"/>
      <c r="O11" s="65"/>
      <c r="P11" s="65"/>
      <c r="Q11" s="66"/>
    </row>
    <row r="12" spans="1:17" ht="5.25" customHeight="1" thickBot="1">
      <c r="A12" s="67"/>
      <c r="B12" s="68"/>
      <c r="C12" s="69"/>
      <c r="D12" s="70"/>
      <c r="E12" s="71"/>
      <c r="F12" s="71"/>
      <c r="G12" s="72"/>
      <c r="H12" s="68"/>
      <c r="I12" s="68"/>
      <c r="J12" s="68"/>
      <c r="K12" s="68"/>
      <c r="L12" s="73"/>
      <c r="M12" s="74"/>
      <c r="N12" s="74"/>
      <c r="O12" s="74"/>
      <c r="P12" s="74"/>
      <c r="Q12" s="75"/>
    </row>
    <row r="13" ht="5.25" customHeight="1" thickBot="1"/>
    <row r="14" spans="1:17" ht="26.25" thickBot="1">
      <c r="A14" s="1" t="s">
        <v>0</v>
      </c>
      <c r="B14" s="2"/>
      <c r="C14" s="2"/>
      <c r="D14" s="2"/>
      <c r="E14" s="2"/>
      <c r="F14" s="2"/>
      <c r="G14" s="3" t="s">
        <v>1</v>
      </c>
      <c r="H14" s="3"/>
      <c r="I14" s="3"/>
      <c r="J14" s="3"/>
      <c r="K14" s="3"/>
      <c r="L14" s="4"/>
      <c r="M14" s="5" t="s">
        <v>2</v>
      </c>
      <c r="N14" s="6"/>
      <c r="O14" s="6"/>
      <c r="P14" s="7">
        <v>2</v>
      </c>
      <c r="Q14" s="8">
        <v>2</v>
      </c>
    </row>
    <row r="15" spans="1:17" ht="20.25" thickBot="1">
      <c r="A15" s="9" t="s">
        <v>3</v>
      </c>
      <c r="B15" s="10"/>
      <c r="C15" s="10"/>
      <c r="D15" s="10"/>
      <c r="E15" s="10"/>
      <c r="F15" s="10"/>
      <c r="G15" s="11" t="s">
        <v>4</v>
      </c>
      <c r="H15" s="77" t="s">
        <v>38</v>
      </c>
      <c r="I15" s="77"/>
      <c r="J15" s="77"/>
      <c r="K15" s="77"/>
      <c r="L15" s="13"/>
      <c r="M15" s="14" t="s">
        <v>6</v>
      </c>
      <c r="N15" s="15"/>
      <c r="O15" s="16"/>
      <c r="P15" s="17">
        <f>SUM(L23:L25)/Q14</f>
        <v>68.91304347826087</v>
      </c>
      <c r="Q15" s="18"/>
    </row>
    <row r="16" spans="1:17" ht="19.5" thickBot="1">
      <c r="A16" s="9" t="s">
        <v>39</v>
      </c>
      <c r="B16" s="10"/>
      <c r="C16" s="10"/>
      <c r="D16" s="10"/>
      <c r="E16" s="10"/>
      <c r="F16" s="10"/>
      <c r="G16" s="19" t="s">
        <v>8</v>
      </c>
      <c r="H16" s="78" t="s">
        <v>40</v>
      </c>
      <c r="I16" s="78"/>
      <c r="J16" s="78"/>
      <c r="K16" s="78"/>
      <c r="L16" s="21"/>
      <c r="M16" s="21"/>
      <c r="N16" s="22"/>
      <c r="O16" s="23">
        <v>230</v>
      </c>
      <c r="P16" s="23"/>
      <c r="Q16" s="24"/>
    </row>
    <row r="17" spans="1:17" ht="19.5">
      <c r="A17" s="25" t="s">
        <v>10</v>
      </c>
      <c r="B17" s="26"/>
      <c r="C17" s="26"/>
      <c r="D17" s="26"/>
      <c r="E17" s="26"/>
      <c r="F17" s="27"/>
      <c r="G17" s="28"/>
      <c r="H17" s="29" t="s">
        <v>41</v>
      </c>
      <c r="I17" s="29"/>
      <c r="J17" s="30"/>
      <c r="K17" s="30"/>
      <c r="L17" s="31"/>
      <c r="M17" s="32"/>
      <c r="N17" s="32"/>
      <c r="O17" s="33"/>
      <c r="P17" s="33"/>
      <c r="Q17" s="24"/>
    </row>
    <row r="18" spans="1:17" ht="20.25" thickBot="1">
      <c r="A18" s="34" t="s">
        <v>42</v>
      </c>
      <c r="B18" s="35"/>
      <c r="C18" s="35"/>
      <c r="D18" s="35"/>
      <c r="E18" s="35"/>
      <c r="F18" s="36"/>
      <c r="G18" s="37"/>
      <c r="H18" s="37"/>
      <c r="I18" s="37"/>
      <c r="J18" s="37"/>
      <c r="K18" s="37"/>
      <c r="L18" s="37"/>
      <c r="M18" s="37"/>
      <c r="N18" s="37"/>
      <c r="O18" s="33"/>
      <c r="P18" s="33"/>
      <c r="Q18" s="24"/>
    </row>
    <row r="19" spans="1:17" ht="5.25" customHeight="1" thickBot="1">
      <c r="A19" s="38"/>
      <c r="B19" s="37"/>
      <c r="C19" s="39"/>
      <c r="D19" s="37"/>
      <c r="E19" s="37"/>
      <c r="F19" s="37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ht="15.75">
      <c r="A20" s="42" t="s">
        <v>13</v>
      </c>
      <c r="B20" s="43" t="s">
        <v>14</v>
      </c>
      <c r="C20" s="43" t="s">
        <v>15</v>
      </c>
      <c r="D20" s="43" t="s">
        <v>16</v>
      </c>
      <c r="E20" s="44" t="s">
        <v>17</v>
      </c>
      <c r="F20" s="45" t="s">
        <v>18</v>
      </c>
      <c r="G20" s="46" t="s">
        <v>19</v>
      </c>
      <c r="H20" s="43" t="s">
        <v>20</v>
      </c>
      <c r="I20" s="43" t="s">
        <v>20</v>
      </c>
      <c r="J20" s="43" t="s">
        <v>20</v>
      </c>
      <c r="K20" s="43" t="s">
        <v>21</v>
      </c>
      <c r="L20" s="43" t="s">
        <v>22</v>
      </c>
      <c r="M20" s="47" t="s">
        <v>23</v>
      </c>
      <c r="N20" s="47"/>
      <c r="O20" s="47"/>
      <c r="P20" s="47"/>
      <c r="Q20" s="48"/>
    </row>
    <row r="21" spans="1:17" ht="16.5" thickBot="1">
      <c r="A21" s="49"/>
      <c r="B21" s="50"/>
      <c r="C21" s="51" t="s">
        <v>24</v>
      </c>
      <c r="D21" s="52"/>
      <c r="E21" s="53" t="s">
        <v>25</v>
      </c>
      <c r="F21" s="53" t="s">
        <v>26</v>
      </c>
      <c r="G21" s="52" t="s">
        <v>27</v>
      </c>
      <c r="H21" s="52" t="s">
        <v>28</v>
      </c>
      <c r="I21" s="52" t="s">
        <v>29</v>
      </c>
      <c r="J21" s="52" t="s">
        <v>30</v>
      </c>
      <c r="K21" s="52" t="s">
        <v>24</v>
      </c>
      <c r="L21" s="52"/>
      <c r="M21" s="52" t="s">
        <v>31</v>
      </c>
      <c r="N21" s="52" t="s">
        <v>28</v>
      </c>
      <c r="O21" s="52" t="s">
        <v>29</v>
      </c>
      <c r="P21" s="52" t="s">
        <v>30</v>
      </c>
      <c r="Q21" s="54" t="s">
        <v>32</v>
      </c>
    </row>
    <row r="22" spans="1:17" ht="5.25" customHeight="1">
      <c r="A22" s="55"/>
      <c r="B22" s="56"/>
      <c r="C22" s="56"/>
      <c r="D22" s="56"/>
      <c r="E22" s="57"/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8"/>
    </row>
    <row r="23" spans="1:17" ht="26.25">
      <c r="A23" s="59">
        <v>0.44583333333333325</v>
      </c>
      <c r="B23" s="60" t="s">
        <v>43</v>
      </c>
      <c r="C23" s="61" t="s">
        <v>34</v>
      </c>
      <c r="D23" s="62">
        <v>334</v>
      </c>
      <c r="E23" s="63" t="s">
        <v>35</v>
      </c>
      <c r="F23" s="63" t="s">
        <v>36</v>
      </c>
      <c r="G23" s="63"/>
      <c r="H23" s="60">
        <v>164</v>
      </c>
      <c r="I23" s="60"/>
      <c r="J23" s="60"/>
      <c r="K23" s="60">
        <v>58</v>
      </c>
      <c r="L23" s="64">
        <f>SUM(H23:J23)/2.3</f>
        <v>71.30434782608697</v>
      </c>
      <c r="M23" s="65"/>
      <c r="N23" s="65"/>
      <c r="O23" s="65"/>
      <c r="P23" s="65"/>
      <c r="Q23" s="66"/>
    </row>
    <row r="24" spans="1:17" ht="26.25">
      <c r="A24" s="59">
        <v>0.4604166666666665</v>
      </c>
      <c r="B24" s="60" t="s">
        <v>43</v>
      </c>
      <c r="C24" s="61" t="s">
        <v>34</v>
      </c>
      <c r="D24" s="62">
        <v>305</v>
      </c>
      <c r="E24" s="63" t="s">
        <v>44</v>
      </c>
      <c r="F24" s="63" t="s">
        <v>45</v>
      </c>
      <c r="G24" s="79"/>
      <c r="H24" s="60">
        <v>153</v>
      </c>
      <c r="I24" s="60"/>
      <c r="J24" s="60"/>
      <c r="K24" s="60">
        <v>54</v>
      </c>
      <c r="L24" s="64">
        <f>SUM(H24:J24)/2.3</f>
        <v>66.52173913043478</v>
      </c>
      <c r="M24" s="65"/>
      <c r="N24" s="65"/>
      <c r="O24" s="65"/>
      <c r="P24" s="65"/>
      <c r="Q24" s="66"/>
    </row>
    <row r="25" spans="1:17" ht="15.75">
      <c r="A25" s="59">
        <v>0.46527777777777773</v>
      </c>
      <c r="B25" s="60" t="s">
        <v>37</v>
      </c>
      <c r="C25" s="61"/>
      <c r="D25" s="62"/>
      <c r="E25" s="63"/>
      <c r="F25" s="63"/>
      <c r="G25" s="63"/>
      <c r="H25" s="60"/>
      <c r="I25" s="60"/>
      <c r="J25" s="60"/>
      <c r="K25" s="60"/>
      <c r="L25" s="64"/>
      <c r="M25" s="65"/>
      <c r="N25" s="65"/>
      <c r="O25" s="65"/>
      <c r="P25" s="65"/>
      <c r="Q25" s="66"/>
    </row>
    <row r="26" spans="1:17" ht="5.25" customHeight="1" thickBo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73"/>
      <c r="M26" s="74"/>
      <c r="N26" s="74"/>
      <c r="O26" s="74"/>
      <c r="P26" s="74"/>
      <c r="Q26" s="75"/>
    </row>
    <row r="27" ht="5.25" customHeight="1" thickBot="1"/>
    <row r="28" spans="1:17" ht="26.25" thickBot="1">
      <c r="A28" s="1" t="s">
        <v>0</v>
      </c>
      <c r="B28" s="2"/>
      <c r="C28" s="2"/>
      <c r="D28" s="2"/>
      <c r="E28" s="2"/>
      <c r="F28" s="2"/>
      <c r="G28" s="3" t="s">
        <v>1</v>
      </c>
      <c r="H28" s="3"/>
      <c r="I28" s="3"/>
      <c r="J28" s="3"/>
      <c r="K28" s="3"/>
      <c r="L28" s="4"/>
      <c r="M28" s="5" t="s">
        <v>2</v>
      </c>
      <c r="N28" s="6"/>
      <c r="O28" s="6"/>
      <c r="P28" s="7">
        <v>6</v>
      </c>
      <c r="Q28" s="8">
        <v>6</v>
      </c>
    </row>
    <row r="29" spans="1:17" ht="20.25" thickBot="1">
      <c r="A29" s="9" t="s">
        <v>3</v>
      </c>
      <c r="B29" s="10"/>
      <c r="C29" s="10"/>
      <c r="D29" s="10"/>
      <c r="E29" s="10"/>
      <c r="F29" s="10"/>
      <c r="G29" s="11" t="s">
        <v>4</v>
      </c>
      <c r="H29" s="77" t="s">
        <v>38</v>
      </c>
      <c r="I29" s="77"/>
      <c r="J29" s="77"/>
      <c r="K29" s="77"/>
      <c r="L29" s="13"/>
      <c r="M29" s="14" t="s">
        <v>6</v>
      </c>
      <c r="N29" s="15"/>
      <c r="O29" s="16"/>
      <c r="P29" s="17">
        <f>SUM(L37:L43)/Q28</f>
        <v>66.43678160919539</v>
      </c>
      <c r="Q29" s="18"/>
    </row>
    <row r="30" spans="1:17" ht="19.5" thickBot="1">
      <c r="A30" s="9" t="s">
        <v>46</v>
      </c>
      <c r="B30" s="10"/>
      <c r="C30" s="10"/>
      <c r="D30" s="10"/>
      <c r="E30" s="10"/>
      <c r="F30" s="10"/>
      <c r="G30" s="19" t="s">
        <v>8</v>
      </c>
      <c r="H30" s="78" t="s">
        <v>40</v>
      </c>
      <c r="I30" s="78"/>
      <c r="J30" s="78"/>
      <c r="K30" s="78"/>
      <c r="L30" s="21"/>
      <c r="M30" s="21"/>
      <c r="N30" s="22"/>
      <c r="O30" s="23">
        <v>290</v>
      </c>
      <c r="P30" s="23"/>
      <c r="Q30" s="24"/>
    </row>
    <row r="31" spans="1:17" ht="19.5">
      <c r="A31" s="25" t="s">
        <v>10</v>
      </c>
      <c r="B31" s="26"/>
      <c r="C31" s="26"/>
      <c r="D31" s="26"/>
      <c r="E31" s="26"/>
      <c r="F31" s="27"/>
      <c r="G31" s="28"/>
      <c r="H31" s="29" t="s">
        <v>41</v>
      </c>
      <c r="I31" s="29"/>
      <c r="J31" s="30"/>
      <c r="K31" s="30"/>
      <c r="L31" s="31"/>
      <c r="M31" s="32"/>
      <c r="N31" s="32"/>
      <c r="O31" s="33"/>
      <c r="P31" s="33"/>
      <c r="Q31" s="24"/>
    </row>
    <row r="32" spans="1:17" ht="20.25" thickBot="1">
      <c r="A32" s="34" t="s">
        <v>47</v>
      </c>
      <c r="B32" s="35"/>
      <c r="C32" s="35"/>
      <c r="D32" s="35"/>
      <c r="E32" s="35"/>
      <c r="F32" s="36"/>
      <c r="G32" s="37"/>
      <c r="H32" s="37"/>
      <c r="I32" s="37"/>
      <c r="J32" s="37"/>
      <c r="K32" s="37"/>
      <c r="L32" s="37"/>
      <c r="M32" s="37"/>
      <c r="N32" s="37"/>
      <c r="O32" s="33"/>
      <c r="P32" s="33"/>
      <c r="Q32" s="24"/>
    </row>
    <row r="33" spans="1:17" ht="5.25" customHeight="1" thickBot="1">
      <c r="A33" s="38"/>
      <c r="B33" s="37"/>
      <c r="C33" s="39"/>
      <c r="D33" s="37"/>
      <c r="E33" s="37"/>
      <c r="F33" s="37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ht="15.75">
      <c r="A34" s="42" t="s">
        <v>13</v>
      </c>
      <c r="B34" s="43" t="s">
        <v>14</v>
      </c>
      <c r="C34" s="43" t="s">
        <v>15</v>
      </c>
      <c r="D34" s="43" t="s">
        <v>16</v>
      </c>
      <c r="E34" s="44" t="s">
        <v>17</v>
      </c>
      <c r="F34" s="45" t="s">
        <v>18</v>
      </c>
      <c r="G34" s="46" t="s">
        <v>19</v>
      </c>
      <c r="H34" s="43" t="s">
        <v>20</v>
      </c>
      <c r="I34" s="43" t="s">
        <v>20</v>
      </c>
      <c r="J34" s="43" t="s">
        <v>20</v>
      </c>
      <c r="K34" s="43" t="s">
        <v>21</v>
      </c>
      <c r="L34" s="43" t="s">
        <v>22</v>
      </c>
      <c r="M34" s="47" t="s">
        <v>23</v>
      </c>
      <c r="N34" s="47"/>
      <c r="O34" s="47"/>
      <c r="P34" s="47"/>
      <c r="Q34" s="48"/>
    </row>
    <row r="35" spans="1:17" ht="16.5" thickBot="1">
      <c r="A35" s="49"/>
      <c r="B35" s="50"/>
      <c r="C35" s="51" t="s">
        <v>24</v>
      </c>
      <c r="D35" s="52"/>
      <c r="E35" s="53" t="s">
        <v>25</v>
      </c>
      <c r="F35" s="53" t="s">
        <v>26</v>
      </c>
      <c r="G35" s="52" t="s">
        <v>27</v>
      </c>
      <c r="H35" s="52" t="s">
        <v>28</v>
      </c>
      <c r="I35" s="52" t="s">
        <v>29</v>
      </c>
      <c r="J35" s="52" t="s">
        <v>30</v>
      </c>
      <c r="K35" s="52" t="s">
        <v>24</v>
      </c>
      <c r="L35" s="52"/>
      <c r="M35" s="52" t="s">
        <v>31</v>
      </c>
      <c r="N35" s="52" t="s">
        <v>28</v>
      </c>
      <c r="O35" s="52" t="s">
        <v>29</v>
      </c>
      <c r="P35" s="52" t="s">
        <v>30</v>
      </c>
      <c r="Q35" s="54" t="s">
        <v>32</v>
      </c>
    </row>
    <row r="36" spans="1:17" ht="5.25" customHeight="1">
      <c r="A36" s="55"/>
      <c r="B36" s="56"/>
      <c r="C36" s="56"/>
      <c r="D36" s="56"/>
      <c r="E36" s="57"/>
      <c r="F36" s="57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8"/>
    </row>
    <row r="37" spans="1:17" ht="26.25">
      <c r="A37" s="59">
        <v>0.4847222222222222</v>
      </c>
      <c r="B37" s="60"/>
      <c r="C37" s="61" t="s">
        <v>34</v>
      </c>
      <c r="D37" s="62">
        <v>93</v>
      </c>
      <c r="E37" s="80" t="s">
        <v>48</v>
      </c>
      <c r="F37" s="63" t="s">
        <v>49</v>
      </c>
      <c r="G37" s="63" t="s">
        <v>50</v>
      </c>
      <c r="H37" s="60">
        <v>207</v>
      </c>
      <c r="I37" s="60"/>
      <c r="J37" s="60"/>
      <c r="K37" s="60">
        <v>66</v>
      </c>
      <c r="L37" s="64">
        <f aca="true" t="shared" si="0" ref="L37:L42">SUM(H37:J37)/2.9</f>
        <v>71.37931034482759</v>
      </c>
      <c r="M37" s="65">
        <v>1</v>
      </c>
      <c r="N37" s="65">
        <v>1</v>
      </c>
      <c r="O37" s="65"/>
      <c r="P37" s="65"/>
      <c r="Q37" s="66">
        <v>10</v>
      </c>
    </row>
    <row r="38" spans="1:17" ht="26.25">
      <c r="A38" s="59">
        <v>0.5</v>
      </c>
      <c r="B38" s="60"/>
      <c r="C38" s="61" t="s">
        <v>51</v>
      </c>
      <c r="D38" s="62">
        <v>826</v>
      </c>
      <c r="E38" s="63" t="s">
        <v>52</v>
      </c>
      <c r="F38" s="63" t="s">
        <v>53</v>
      </c>
      <c r="G38" s="63" t="s">
        <v>54</v>
      </c>
      <c r="H38" s="60"/>
      <c r="I38" s="60">
        <v>201</v>
      </c>
      <c r="J38" s="60"/>
      <c r="K38" s="60">
        <v>64</v>
      </c>
      <c r="L38" s="64">
        <f t="shared" si="0"/>
        <v>69.3103448275862</v>
      </c>
      <c r="M38" s="65">
        <v>2</v>
      </c>
      <c r="N38" s="65"/>
      <c r="O38" s="65">
        <v>1</v>
      </c>
      <c r="P38" s="65"/>
      <c r="Q38" s="66">
        <v>9</v>
      </c>
    </row>
    <row r="39" spans="1:17" ht="26.25">
      <c r="A39" s="59">
        <v>0.5055555555555555</v>
      </c>
      <c r="B39" s="81"/>
      <c r="C39" s="61" t="s">
        <v>34</v>
      </c>
      <c r="D39" s="62">
        <v>220</v>
      </c>
      <c r="E39" s="63" t="s">
        <v>55</v>
      </c>
      <c r="F39" s="63" t="s">
        <v>56</v>
      </c>
      <c r="G39" s="82"/>
      <c r="H39" s="60">
        <v>192</v>
      </c>
      <c r="I39" s="60"/>
      <c r="J39" s="60"/>
      <c r="K39" s="60">
        <v>60</v>
      </c>
      <c r="L39" s="64">
        <f t="shared" si="0"/>
        <v>66.20689655172414</v>
      </c>
      <c r="M39" s="65">
        <v>3</v>
      </c>
      <c r="N39" s="65">
        <v>2</v>
      </c>
      <c r="O39" s="65"/>
      <c r="P39" s="65"/>
      <c r="Q39" s="66">
        <v>8</v>
      </c>
    </row>
    <row r="40" spans="1:17" ht="26.25">
      <c r="A40" s="59">
        <v>0.49444444444444446</v>
      </c>
      <c r="B40" s="60"/>
      <c r="C40" s="61" t="s">
        <v>51</v>
      </c>
      <c r="D40" s="62">
        <v>41</v>
      </c>
      <c r="E40" s="80" t="s">
        <v>57</v>
      </c>
      <c r="F40" s="80" t="s">
        <v>58</v>
      </c>
      <c r="G40" s="79"/>
      <c r="H40" s="60"/>
      <c r="I40" s="60">
        <v>187</v>
      </c>
      <c r="J40" s="60"/>
      <c r="K40" s="60">
        <v>59</v>
      </c>
      <c r="L40" s="64">
        <f t="shared" si="0"/>
        <v>64.48275862068965</v>
      </c>
      <c r="M40" s="65">
        <v>4</v>
      </c>
      <c r="N40" s="65"/>
      <c r="O40" s="65">
        <v>2</v>
      </c>
      <c r="P40" s="65"/>
      <c r="Q40" s="66">
        <v>7</v>
      </c>
    </row>
    <row r="41" spans="1:17" ht="26.25">
      <c r="A41" s="59">
        <v>0.4798611111111111</v>
      </c>
      <c r="B41" s="60"/>
      <c r="C41" s="61" t="s">
        <v>51</v>
      </c>
      <c r="D41" s="62">
        <v>338</v>
      </c>
      <c r="E41" s="80" t="s">
        <v>59</v>
      </c>
      <c r="F41" s="80" t="s">
        <v>60</v>
      </c>
      <c r="G41" s="63"/>
      <c r="H41" s="60"/>
      <c r="I41" s="60">
        <v>185</v>
      </c>
      <c r="J41" s="60"/>
      <c r="K41" s="60">
        <v>59</v>
      </c>
      <c r="L41" s="64">
        <f t="shared" si="0"/>
        <v>63.793103448275865</v>
      </c>
      <c r="M41" s="65">
        <v>5</v>
      </c>
      <c r="N41" s="65"/>
      <c r="O41" s="65">
        <v>3</v>
      </c>
      <c r="P41" s="65"/>
      <c r="Q41" s="66">
        <v>6</v>
      </c>
    </row>
    <row r="42" spans="1:17" ht="26.25">
      <c r="A42" s="59">
        <v>0.4895833333333333</v>
      </c>
      <c r="B42" s="60"/>
      <c r="C42" s="61" t="s">
        <v>51</v>
      </c>
      <c r="D42" s="62">
        <v>119</v>
      </c>
      <c r="E42" s="63" t="s">
        <v>61</v>
      </c>
      <c r="F42" s="63" t="s">
        <v>62</v>
      </c>
      <c r="G42" s="83" t="s">
        <v>63</v>
      </c>
      <c r="H42" s="60"/>
      <c r="I42" s="60">
        <v>184</v>
      </c>
      <c r="J42" s="60"/>
      <c r="K42" s="60">
        <v>58</v>
      </c>
      <c r="L42" s="64">
        <f t="shared" si="0"/>
        <v>63.44827586206897</v>
      </c>
      <c r="M42" s="65">
        <v>6</v>
      </c>
      <c r="N42" s="65"/>
      <c r="O42" s="65">
        <v>4</v>
      </c>
      <c r="P42" s="65"/>
      <c r="Q42" s="66">
        <v>5</v>
      </c>
    </row>
    <row r="43" spans="1:17" ht="15.75">
      <c r="A43" s="59">
        <v>0.5111111111111111</v>
      </c>
      <c r="B43" s="60" t="s">
        <v>37</v>
      </c>
      <c r="C43" s="60"/>
      <c r="D43" s="60"/>
      <c r="E43" s="60"/>
      <c r="F43" s="60"/>
      <c r="G43" s="84"/>
      <c r="H43" s="60"/>
      <c r="I43" s="60"/>
      <c r="J43" s="60"/>
      <c r="K43" s="60"/>
      <c r="L43" s="64"/>
      <c r="M43" s="65"/>
      <c r="N43" s="65"/>
      <c r="O43" s="65"/>
      <c r="P43" s="65"/>
      <c r="Q43" s="66"/>
    </row>
    <row r="44" spans="1:17" ht="5.25" customHeight="1" thickBot="1">
      <c r="A44" s="67"/>
      <c r="B44" s="68"/>
      <c r="C44" s="69"/>
      <c r="D44" s="70"/>
      <c r="E44" s="72"/>
      <c r="F44" s="72"/>
      <c r="G44" s="72"/>
      <c r="H44" s="68"/>
      <c r="I44" s="68"/>
      <c r="J44" s="68"/>
      <c r="K44" s="68"/>
      <c r="L44" s="73"/>
      <c r="M44" s="74"/>
      <c r="N44" s="74"/>
      <c r="O44" s="74"/>
      <c r="P44" s="74"/>
      <c r="Q44" s="75"/>
    </row>
    <row r="45" ht="5.25" customHeight="1" thickBot="1"/>
    <row r="46" spans="1:17" ht="26.25" thickBot="1">
      <c r="A46" s="1" t="s">
        <v>0</v>
      </c>
      <c r="B46" s="2"/>
      <c r="C46" s="2"/>
      <c r="D46" s="2"/>
      <c r="E46" s="2"/>
      <c r="F46" s="2"/>
      <c r="G46" s="3" t="s">
        <v>1</v>
      </c>
      <c r="H46" s="3"/>
      <c r="I46" s="3"/>
      <c r="J46" s="3"/>
      <c r="K46" s="3"/>
      <c r="L46" s="4"/>
      <c r="M46" s="5" t="s">
        <v>2</v>
      </c>
      <c r="N46" s="6"/>
      <c r="O46" s="6"/>
      <c r="P46" s="7">
        <v>8</v>
      </c>
      <c r="Q46" s="8">
        <v>8</v>
      </c>
    </row>
    <row r="47" spans="1:17" ht="20.25" thickBot="1">
      <c r="A47" s="9" t="s">
        <v>3</v>
      </c>
      <c r="B47" s="10"/>
      <c r="C47" s="10"/>
      <c r="D47" s="10"/>
      <c r="E47" s="10"/>
      <c r="F47" s="10"/>
      <c r="G47" s="11" t="s">
        <v>4</v>
      </c>
      <c r="H47" s="12" t="s">
        <v>5</v>
      </c>
      <c r="I47" s="12"/>
      <c r="J47" s="12"/>
      <c r="K47" s="12"/>
      <c r="L47" s="13"/>
      <c r="M47" s="14" t="s">
        <v>6</v>
      </c>
      <c r="N47" s="15"/>
      <c r="O47" s="16"/>
      <c r="P47" s="17">
        <f>SUM(L55:L63)/Q46</f>
        <v>66.20192307692307</v>
      </c>
      <c r="Q47" s="18"/>
    </row>
    <row r="48" spans="1:17" ht="19.5" thickBot="1">
      <c r="A48" s="9" t="s">
        <v>64</v>
      </c>
      <c r="B48" s="10"/>
      <c r="C48" s="10"/>
      <c r="D48" s="10"/>
      <c r="E48" s="10"/>
      <c r="F48" s="10"/>
      <c r="G48" s="19" t="s">
        <v>8</v>
      </c>
      <c r="H48" s="20" t="s">
        <v>9</v>
      </c>
      <c r="I48" s="20"/>
      <c r="J48" s="20"/>
      <c r="K48" s="20"/>
      <c r="L48" s="21"/>
      <c r="M48" s="21"/>
      <c r="N48" s="22"/>
      <c r="O48" s="23">
        <v>260</v>
      </c>
      <c r="P48" s="23"/>
      <c r="Q48" s="24"/>
    </row>
    <row r="49" spans="1:17" ht="19.5">
      <c r="A49" s="25" t="s">
        <v>65</v>
      </c>
      <c r="B49" s="26"/>
      <c r="C49" s="26"/>
      <c r="D49" s="26"/>
      <c r="E49" s="26"/>
      <c r="F49" s="27"/>
      <c r="G49" s="28"/>
      <c r="H49" s="29" t="s">
        <v>11</v>
      </c>
      <c r="I49" s="29"/>
      <c r="J49" s="30"/>
      <c r="K49" s="30"/>
      <c r="L49" s="31"/>
      <c r="M49" s="32"/>
      <c r="N49" s="32"/>
      <c r="O49" s="33"/>
      <c r="P49" s="33"/>
      <c r="Q49" s="24"/>
    </row>
    <row r="50" spans="1:17" ht="20.25" thickBot="1">
      <c r="A50" s="34" t="s">
        <v>66</v>
      </c>
      <c r="B50" s="35"/>
      <c r="C50" s="35"/>
      <c r="D50" s="35"/>
      <c r="E50" s="35"/>
      <c r="F50" s="36"/>
      <c r="G50" s="37"/>
      <c r="H50" s="37"/>
      <c r="I50" s="37"/>
      <c r="J50" s="37"/>
      <c r="K50" s="37"/>
      <c r="L50" s="37"/>
      <c r="M50" s="37"/>
      <c r="N50" s="37"/>
      <c r="O50" s="33"/>
      <c r="P50" s="33"/>
      <c r="Q50" s="24"/>
    </row>
    <row r="51" spans="1:17" ht="5.25" customHeight="1" thickBot="1">
      <c r="A51" s="38"/>
      <c r="B51" s="37"/>
      <c r="C51" s="39"/>
      <c r="D51" s="37"/>
      <c r="E51" s="37"/>
      <c r="F51" s="37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1"/>
    </row>
    <row r="52" spans="1:17" ht="15.75">
      <c r="A52" s="42" t="s">
        <v>13</v>
      </c>
      <c r="B52" s="43" t="s">
        <v>14</v>
      </c>
      <c r="C52" s="43" t="s">
        <v>15</v>
      </c>
      <c r="D52" s="43" t="s">
        <v>16</v>
      </c>
      <c r="E52" s="44" t="s">
        <v>17</v>
      </c>
      <c r="F52" s="45" t="s">
        <v>18</v>
      </c>
      <c r="G52" s="46" t="s">
        <v>19</v>
      </c>
      <c r="H52" s="43" t="s">
        <v>20</v>
      </c>
      <c r="I52" s="43" t="s">
        <v>20</v>
      </c>
      <c r="J52" s="43" t="s">
        <v>20</v>
      </c>
      <c r="K52" s="43" t="s">
        <v>21</v>
      </c>
      <c r="L52" s="43" t="s">
        <v>22</v>
      </c>
      <c r="M52" s="47" t="s">
        <v>23</v>
      </c>
      <c r="N52" s="47"/>
      <c r="O52" s="47"/>
      <c r="P52" s="47"/>
      <c r="Q52" s="48"/>
    </row>
    <row r="53" spans="1:17" ht="16.5" thickBot="1">
      <c r="A53" s="49"/>
      <c r="B53" s="50"/>
      <c r="C53" s="51" t="s">
        <v>24</v>
      </c>
      <c r="D53" s="52"/>
      <c r="E53" s="53" t="s">
        <v>25</v>
      </c>
      <c r="F53" s="53" t="s">
        <v>26</v>
      </c>
      <c r="G53" s="52" t="s">
        <v>27</v>
      </c>
      <c r="H53" s="52" t="s">
        <v>28</v>
      </c>
      <c r="I53" s="52" t="s">
        <v>29</v>
      </c>
      <c r="J53" s="52" t="s">
        <v>30</v>
      </c>
      <c r="K53" s="52" t="s">
        <v>24</v>
      </c>
      <c r="L53" s="52"/>
      <c r="M53" s="52" t="s">
        <v>31</v>
      </c>
      <c r="N53" s="52" t="s">
        <v>28</v>
      </c>
      <c r="O53" s="52" t="s">
        <v>29</v>
      </c>
      <c r="P53" s="52" t="s">
        <v>30</v>
      </c>
      <c r="Q53" s="54" t="s">
        <v>32</v>
      </c>
    </row>
    <row r="54" spans="1:17" ht="5.25" customHeight="1">
      <c r="A54" s="55"/>
      <c r="B54" s="56"/>
      <c r="C54" s="56"/>
      <c r="D54" s="56"/>
      <c r="E54" s="57"/>
      <c r="F54" s="57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8"/>
    </row>
    <row r="55" spans="1:17" ht="26.25">
      <c r="A55" s="59">
        <v>0.5333333333333352</v>
      </c>
      <c r="B55" s="60"/>
      <c r="C55" s="61" t="s">
        <v>51</v>
      </c>
      <c r="D55" s="62">
        <v>826</v>
      </c>
      <c r="E55" s="63" t="s">
        <v>52</v>
      </c>
      <c r="F55" s="63" t="s">
        <v>53</v>
      </c>
      <c r="G55" s="83" t="s">
        <v>54</v>
      </c>
      <c r="H55" s="60" t="s">
        <v>24</v>
      </c>
      <c r="I55" s="60">
        <v>179</v>
      </c>
      <c r="J55" s="60"/>
      <c r="K55" s="60">
        <v>63</v>
      </c>
      <c r="L55" s="64">
        <f aca="true" t="shared" si="1" ref="L55:L62">SUM(H55:J55)/2.6</f>
        <v>68.84615384615384</v>
      </c>
      <c r="M55" s="65">
        <v>1</v>
      </c>
      <c r="N55" s="65"/>
      <c r="O55" s="65">
        <v>1</v>
      </c>
      <c r="P55" s="65"/>
      <c r="Q55" s="66">
        <v>10</v>
      </c>
    </row>
    <row r="56" spans="1:17" ht="26.25">
      <c r="A56" s="59">
        <v>0.5055555555555559</v>
      </c>
      <c r="B56" s="60"/>
      <c r="C56" s="61" t="s">
        <v>34</v>
      </c>
      <c r="D56" s="62">
        <v>6</v>
      </c>
      <c r="E56" s="63" t="s">
        <v>67</v>
      </c>
      <c r="F56" s="63" t="s">
        <v>68</v>
      </c>
      <c r="G56" s="63" t="s">
        <v>69</v>
      </c>
      <c r="H56" s="60">
        <v>179</v>
      </c>
      <c r="I56" s="60"/>
      <c r="J56" s="60"/>
      <c r="K56" s="60">
        <v>62</v>
      </c>
      <c r="L56" s="64">
        <f t="shared" si="1"/>
        <v>68.84615384615384</v>
      </c>
      <c r="M56" s="65">
        <v>2</v>
      </c>
      <c r="N56" s="65">
        <v>1</v>
      </c>
      <c r="O56" s="65"/>
      <c r="P56" s="65"/>
      <c r="Q56" s="66">
        <v>9</v>
      </c>
    </row>
    <row r="57" spans="1:17" ht="26.25">
      <c r="A57" s="59">
        <v>0.5166666666666676</v>
      </c>
      <c r="B57" s="60"/>
      <c r="C57" s="61" t="s">
        <v>34</v>
      </c>
      <c r="D57" s="62">
        <v>93</v>
      </c>
      <c r="E57" s="80" t="s">
        <v>48</v>
      </c>
      <c r="F57" s="63" t="s">
        <v>49</v>
      </c>
      <c r="G57" s="63" t="s">
        <v>50</v>
      </c>
      <c r="H57" s="60">
        <v>173</v>
      </c>
      <c r="I57" s="60"/>
      <c r="J57" s="60"/>
      <c r="K57" s="60">
        <v>62</v>
      </c>
      <c r="L57" s="64">
        <f t="shared" si="1"/>
        <v>66.53846153846153</v>
      </c>
      <c r="M57" s="65">
        <v>3</v>
      </c>
      <c r="N57" s="65">
        <v>2</v>
      </c>
      <c r="O57" s="65"/>
      <c r="P57" s="65"/>
      <c r="Q57" s="66">
        <v>8</v>
      </c>
    </row>
    <row r="58" spans="1:17" ht="26.25">
      <c r="A58" s="59">
        <v>0.49444444444444413</v>
      </c>
      <c r="B58" s="81"/>
      <c r="C58" s="61" t="s">
        <v>34</v>
      </c>
      <c r="D58" s="62">
        <v>220</v>
      </c>
      <c r="E58" s="63" t="s">
        <v>55</v>
      </c>
      <c r="F58" s="63" t="s">
        <v>56</v>
      </c>
      <c r="G58" s="79"/>
      <c r="H58" s="60">
        <v>171</v>
      </c>
      <c r="I58" s="60"/>
      <c r="J58" s="60"/>
      <c r="K58" s="60">
        <v>60</v>
      </c>
      <c r="L58" s="64">
        <f t="shared" si="1"/>
        <v>65.76923076923077</v>
      </c>
      <c r="M58" s="65">
        <v>4</v>
      </c>
      <c r="N58" s="65">
        <v>3</v>
      </c>
      <c r="O58" s="65"/>
      <c r="P58" s="65"/>
      <c r="Q58" s="66">
        <v>7</v>
      </c>
    </row>
    <row r="59" spans="1:17" ht="26.25">
      <c r="A59" s="59">
        <v>0.5222222222222235</v>
      </c>
      <c r="B59" s="60"/>
      <c r="C59" s="61" t="s">
        <v>51</v>
      </c>
      <c r="D59" s="62">
        <v>119</v>
      </c>
      <c r="E59" s="63" t="s">
        <v>61</v>
      </c>
      <c r="F59" s="63" t="s">
        <v>62</v>
      </c>
      <c r="G59" s="63" t="s">
        <v>63</v>
      </c>
      <c r="H59" s="60"/>
      <c r="I59" s="60">
        <v>170</v>
      </c>
      <c r="J59" s="60"/>
      <c r="K59" s="60">
        <v>61</v>
      </c>
      <c r="L59" s="64">
        <f t="shared" si="1"/>
        <v>65.38461538461539</v>
      </c>
      <c r="M59" s="65">
        <v>5</v>
      </c>
      <c r="N59" s="65"/>
      <c r="O59" s="65">
        <v>2</v>
      </c>
      <c r="P59" s="65"/>
      <c r="Q59" s="66">
        <v>6</v>
      </c>
    </row>
    <row r="60" spans="1:17" ht="26.25">
      <c r="A60" s="59">
        <v>0.5277777777777793</v>
      </c>
      <c r="B60" s="60"/>
      <c r="C60" s="61" t="s">
        <v>51</v>
      </c>
      <c r="D60" s="62">
        <v>41</v>
      </c>
      <c r="E60" s="80" t="s">
        <v>57</v>
      </c>
      <c r="F60" s="80" t="s">
        <v>58</v>
      </c>
      <c r="G60" s="79"/>
      <c r="H60" s="60"/>
      <c r="I60" s="60">
        <v>170</v>
      </c>
      <c r="J60" s="60"/>
      <c r="K60" s="60">
        <v>60</v>
      </c>
      <c r="L60" s="64">
        <f t="shared" si="1"/>
        <v>65.38461538461539</v>
      </c>
      <c r="M60" s="65">
        <v>6</v>
      </c>
      <c r="N60" s="65"/>
      <c r="O60" s="65">
        <v>3</v>
      </c>
      <c r="P60" s="65"/>
      <c r="Q60" s="66">
        <v>5</v>
      </c>
    </row>
    <row r="61" spans="1:17" ht="26.25">
      <c r="A61" s="59">
        <v>0.5111111111111117</v>
      </c>
      <c r="B61" s="60"/>
      <c r="C61" s="61" t="s">
        <v>51</v>
      </c>
      <c r="D61" s="62">
        <v>338</v>
      </c>
      <c r="E61" s="80" t="s">
        <v>59</v>
      </c>
      <c r="F61" s="80" t="s">
        <v>60</v>
      </c>
      <c r="G61" s="63"/>
      <c r="H61" s="60"/>
      <c r="I61" s="60">
        <v>169</v>
      </c>
      <c r="J61" s="60"/>
      <c r="K61" s="60">
        <v>59</v>
      </c>
      <c r="L61" s="64">
        <f t="shared" si="1"/>
        <v>65</v>
      </c>
      <c r="M61" s="65">
        <v>7</v>
      </c>
      <c r="N61" s="65"/>
      <c r="O61" s="65">
        <v>4</v>
      </c>
      <c r="P61" s="65"/>
      <c r="Q61" s="66">
        <v>4</v>
      </c>
    </row>
    <row r="62" spans="1:17" ht="26.25">
      <c r="A62" s="59">
        <v>0.5</v>
      </c>
      <c r="B62" s="60"/>
      <c r="C62" s="61" t="s">
        <v>34</v>
      </c>
      <c r="D62" s="62">
        <v>853</v>
      </c>
      <c r="E62" s="80" t="s">
        <v>70</v>
      </c>
      <c r="F62" s="80" t="s">
        <v>71</v>
      </c>
      <c r="G62" s="63" t="s">
        <v>72</v>
      </c>
      <c r="H62" s="60">
        <v>166</v>
      </c>
      <c r="I62" s="60"/>
      <c r="J62" s="60"/>
      <c r="K62" s="60">
        <v>58</v>
      </c>
      <c r="L62" s="64">
        <f t="shared" si="1"/>
        <v>63.84615384615385</v>
      </c>
      <c r="M62" s="65">
        <v>8</v>
      </c>
      <c r="N62" s="65">
        <v>4</v>
      </c>
      <c r="O62" s="65"/>
      <c r="P62" s="65"/>
      <c r="Q62" s="66">
        <v>3</v>
      </c>
    </row>
    <row r="63" spans="1:17" ht="15.75">
      <c r="A63" s="59">
        <v>0.5388888888888911</v>
      </c>
      <c r="B63" s="60" t="s">
        <v>37</v>
      </c>
      <c r="C63" s="60"/>
      <c r="D63" s="60"/>
      <c r="E63" s="60"/>
      <c r="F63" s="60"/>
      <c r="G63" s="60"/>
      <c r="H63" s="60"/>
      <c r="I63" s="60"/>
      <c r="J63" s="60"/>
      <c r="K63" s="60"/>
      <c r="L63" s="64"/>
      <c r="M63" s="65"/>
      <c r="N63" s="65"/>
      <c r="O63" s="65"/>
      <c r="P63" s="65"/>
      <c r="Q63" s="66"/>
    </row>
    <row r="64" spans="1:17" ht="5.25" customHeight="1" thickBot="1">
      <c r="A64" s="85"/>
      <c r="B64" s="86"/>
      <c r="C64" s="87"/>
      <c r="D64" s="88"/>
      <c r="E64" s="89"/>
      <c r="F64" s="89"/>
      <c r="G64" s="89"/>
      <c r="H64" s="86"/>
      <c r="I64" s="86"/>
      <c r="J64" s="86"/>
      <c r="K64" s="86"/>
      <c r="L64" s="90"/>
      <c r="M64" s="91"/>
      <c r="N64" s="91"/>
      <c r="O64" s="91"/>
      <c r="P64" s="91"/>
      <c r="Q64" s="92"/>
    </row>
    <row r="65" ht="5.25" customHeight="1" thickBot="1"/>
    <row r="66" spans="1:17" ht="26.25" thickBot="1">
      <c r="A66" s="1" t="s">
        <v>0</v>
      </c>
      <c r="B66" s="2"/>
      <c r="C66" s="2"/>
      <c r="D66" s="2"/>
      <c r="E66" s="2"/>
      <c r="F66" s="2"/>
      <c r="G66" s="3" t="s">
        <v>1</v>
      </c>
      <c r="H66" s="3"/>
      <c r="I66" s="3"/>
      <c r="J66" s="3"/>
      <c r="K66" s="3"/>
      <c r="L66" s="4"/>
      <c r="M66" s="5" t="s">
        <v>2</v>
      </c>
      <c r="N66" s="6"/>
      <c r="O66" s="6"/>
      <c r="P66" s="7">
        <v>3</v>
      </c>
      <c r="Q66" s="8">
        <v>3</v>
      </c>
    </row>
    <row r="67" spans="1:17" ht="20.25" thickBot="1">
      <c r="A67" s="9" t="s">
        <v>3</v>
      </c>
      <c r="B67" s="10"/>
      <c r="C67" s="10"/>
      <c r="D67" s="10"/>
      <c r="E67" s="10"/>
      <c r="F67" s="10"/>
      <c r="G67" s="11" t="s">
        <v>4</v>
      </c>
      <c r="H67" s="77" t="s">
        <v>38</v>
      </c>
      <c r="I67" s="77"/>
      <c r="J67" s="77"/>
      <c r="K67" s="77"/>
      <c r="L67" s="13"/>
      <c r="M67" s="14" t="s">
        <v>6</v>
      </c>
      <c r="N67" s="15"/>
      <c r="O67" s="16"/>
      <c r="P67" s="17">
        <f>SUM(L75:L78)/Q66</f>
        <v>63.44827586206896</v>
      </c>
      <c r="Q67" s="18"/>
    </row>
    <row r="68" spans="1:17" ht="19.5" thickBot="1">
      <c r="A68" s="9" t="s">
        <v>73</v>
      </c>
      <c r="B68" s="10"/>
      <c r="C68" s="10"/>
      <c r="D68" s="10"/>
      <c r="E68" s="10"/>
      <c r="F68" s="10"/>
      <c r="G68" s="19" t="s">
        <v>8</v>
      </c>
      <c r="H68" s="78" t="s">
        <v>40</v>
      </c>
      <c r="I68" s="78"/>
      <c r="J68" s="78"/>
      <c r="K68" s="78"/>
      <c r="L68" s="21"/>
      <c r="M68" s="21"/>
      <c r="N68" s="22"/>
      <c r="O68" s="23">
        <v>290</v>
      </c>
      <c r="P68" s="23"/>
      <c r="Q68" s="24"/>
    </row>
    <row r="69" spans="1:17" ht="19.5">
      <c r="A69" s="25" t="s">
        <v>10</v>
      </c>
      <c r="B69" s="26"/>
      <c r="C69" s="26"/>
      <c r="D69" s="26"/>
      <c r="E69" s="26"/>
      <c r="F69" s="27"/>
      <c r="G69" s="28"/>
      <c r="H69" s="29" t="s">
        <v>41</v>
      </c>
      <c r="I69" s="29"/>
      <c r="J69" s="30"/>
      <c r="K69" s="30"/>
      <c r="L69" s="31"/>
      <c r="M69" s="32"/>
      <c r="N69" s="32"/>
      <c r="O69" s="33"/>
      <c r="P69" s="33"/>
      <c r="Q69" s="24"/>
    </row>
    <row r="70" spans="1:17" ht="20.25" thickBot="1">
      <c r="A70" s="34" t="s">
        <v>74</v>
      </c>
      <c r="B70" s="35"/>
      <c r="C70" s="35"/>
      <c r="D70" s="35"/>
      <c r="E70" s="35"/>
      <c r="F70" s="36"/>
      <c r="G70" s="37"/>
      <c r="H70" s="37"/>
      <c r="I70" s="37"/>
      <c r="J70" s="37"/>
      <c r="K70" s="37"/>
      <c r="L70" s="37"/>
      <c r="M70" s="37"/>
      <c r="N70" s="37"/>
      <c r="O70" s="33"/>
      <c r="P70" s="33"/>
      <c r="Q70" s="24"/>
    </row>
    <row r="71" spans="1:17" ht="5.25" customHeight="1" thickBot="1">
      <c r="A71" s="38"/>
      <c r="B71" s="37"/>
      <c r="C71" s="39"/>
      <c r="D71" s="37"/>
      <c r="E71" s="37"/>
      <c r="F71" s="37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1"/>
    </row>
    <row r="72" spans="1:17" ht="15.75">
      <c r="A72" s="42" t="s">
        <v>13</v>
      </c>
      <c r="B72" s="43" t="s">
        <v>14</v>
      </c>
      <c r="C72" s="43" t="s">
        <v>15</v>
      </c>
      <c r="D72" s="43" t="s">
        <v>16</v>
      </c>
      <c r="E72" s="44" t="s">
        <v>17</v>
      </c>
      <c r="F72" s="45" t="s">
        <v>18</v>
      </c>
      <c r="G72" s="46" t="s">
        <v>19</v>
      </c>
      <c r="H72" s="43" t="s">
        <v>20</v>
      </c>
      <c r="I72" s="43" t="s">
        <v>20</v>
      </c>
      <c r="J72" s="43" t="s">
        <v>20</v>
      </c>
      <c r="K72" s="43" t="s">
        <v>21</v>
      </c>
      <c r="L72" s="43" t="s">
        <v>22</v>
      </c>
      <c r="M72" s="47" t="s">
        <v>23</v>
      </c>
      <c r="N72" s="47"/>
      <c r="O72" s="47"/>
      <c r="P72" s="47"/>
      <c r="Q72" s="48"/>
    </row>
    <row r="73" spans="1:17" ht="16.5" thickBot="1">
      <c r="A73" s="49"/>
      <c r="B73" s="50"/>
      <c r="C73" s="51" t="s">
        <v>24</v>
      </c>
      <c r="D73" s="52"/>
      <c r="E73" s="53" t="s">
        <v>25</v>
      </c>
      <c r="F73" s="53" t="s">
        <v>26</v>
      </c>
      <c r="G73" s="52" t="s">
        <v>27</v>
      </c>
      <c r="H73" s="52" t="s">
        <v>28</v>
      </c>
      <c r="I73" s="52" t="s">
        <v>29</v>
      </c>
      <c r="J73" s="52" t="s">
        <v>30</v>
      </c>
      <c r="K73" s="52" t="s">
        <v>24</v>
      </c>
      <c r="L73" s="52"/>
      <c r="M73" s="52" t="s">
        <v>31</v>
      </c>
      <c r="N73" s="52" t="s">
        <v>28</v>
      </c>
      <c r="O73" s="52" t="s">
        <v>29</v>
      </c>
      <c r="P73" s="52" t="s">
        <v>30</v>
      </c>
      <c r="Q73" s="54" t="s">
        <v>32</v>
      </c>
    </row>
    <row r="74" spans="1:17" ht="5.25" customHeight="1">
      <c r="A74" s="55"/>
      <c r="B74" s="56"/>
      <c r="C74" s="56"/>
      <c r="D74" s="56"/>
      <c r="E74" s="57"/>
      <c r="F74" s="57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8"/>
    </row>
    <row r="75" spans="1:17" ht="26.25">
      <c r="A75" s="59">
        <v>0.55</v>
      </c>
      <c r="B75" s="60"/>
      <c r="C75" s="61" t="s">
        <v>34</v>
      </c>
      <c r="D75" s="62">
        <v>313</v>
      </c>
      <c r="E75" s="63" t="s">
        <v>75</v>
      </c>
      <c r="F75" s="63" t="s">
        <v>76</v>
      </c>
      <c r="G75" s="63" t="s">
        <v>77</v>
      </c>
      <c r="H75" s="60">
        <v>197</v>
      </c>
      <c r="I75" s="60"/>
      <c r="J75" s="60"/>
      <c r="K75" s="60">
        <v>54</v>
      </c>
      <c r="L75" s="64">
        <f>SUM(H75:J75)/2.9</f>
        <v>67.93103448275862</v>
      </c>
      <c r="M75" s="65">
        <v>1</v>
      </c>
      <c r="N75" s="65">
        <v>1</v>
      </c>
      <c r="O75" s="65"/>
      <c r="P75" s="65"/>
      <c r="Q75" s="66">
        <v>10</v>
      </c>
    </row>
    <row r="76" spans="1:17" ht="26.25">
      <c r="A76" s="59">
        <v>0.5555555555555554</v>
      </c>
      <c r="B76" s="60"/>
      <c r="C76" s="61" t="s">
        <v>51</v>
      </c>
      <c r="D76" s="62">
        <v>344</v>
      </c>
      <c r="E76" s="63" t="s">
        <v>78</v>
      </c>
      <c r="F76" s="63" t="s">
        <v>79</v>
      </c>
      <c r="G76" s="63" t="s">
        <v>80</v>
      </c>
      <c r="H76" s="60"/>
      <c r="I76" s="60">
        <v>181</v>
      </c>
      <c r="J76" s="60"/>
      <c r="K76" s="60">
        <v>50</v>
      </c>
      <c r="L76" s="64">
        <f>SUM(H76:J76)/2.9</f>
        <v>62.41379310344828</v>
      </c>
      <c r="M76" s="65">
        <v>2</v>
      </c>
      <c r="N76" s="65"/>
      <c r="O76" s="65">
        <v>1</v>
      </c>
      <c r="P76" s="65"/>
      <c r="Q76" s="66">
        <v>9</v>
      </c>
    </row>
    <row r="77" spans="1:17" ht="26.25">
      <c r="A77" s="59">
        <v>0.5388888888888888</v>
      </c>
      <c r="B77" s="60"/>
      <c r="C77" s="61" t="s">
        <v>51</v>
      </c>
      <c r="D77" s="62">
        <v>6</v>
      </c>
      <c r="E77" s="63" t="s">
        <v>67</v>
      </c>
      <c r="F77" s="63" t="s">
        <v>68</v>
      </c>
      <c r="G77" s="63" t="s">
        <v>69</v>
      </c>
      <c r="H77" s="60"/>
      <c r="I77" s="60">
        <v>174</v>
      </c>
      <c r="J77" s="60"/>
      <c r="K77" s="60">
        <v>48</v>
      </c>
      <c r="L77" s="64">
        <f>SUM(H77:J77)/2.9</f>
        <v>60</v>
      </c>
      <c r="M77" s="65">
        <v>3</v>
      </c>
      <c r="N77" s="65"/>
      <c r="O77" s="65">
        <v>2</v>
      </c>
      <c r="P77" s="65"/>
      <c r="Q77" s="66">
        <v>8</v>
      </c>
    </row>
    <row r="78" spans="1:17" ht="15.75">
      <c r="A78" s="59">
        <v>0.5611111111111109</v>
      </c>
      <c r="B78" s="60" t="s">
        <v>37</v>
      </c>
      <c r="C78" s="61"/>
      <c r="D78" s="62"/>
      <c r="E78" s="63"/>
      <c r="F78" s="63"/>
      <c r="G78" s="63"/>
      <c r="H78" s="60"/>
      <c r="I78" s="60"/>
      <c r="J78" s="60"/>
      <c r="K78" s="60"/>
      <c r="L78" s="64"/>
      <c r="M78" s="65"/>
      <c r="N78" s="65"/>
      <c r="O78" s="65"/>
      <c r="P78" s="65"/>
      <c r="Q78" s="66"/>
    </row>
    <row r="79" spans="1:17" ht="5.25" customHeight="1" thickBot="1">
      <c r="A79" s="67" t="s">
        <v>24</v>
      </c>
      <c r="B79" s="68" t="s">
        <v>24</v>
      </c>
      <c r="C79" s="68"/>
      <c r="D79" s="68"/>
      <c r="E79" s="68"/>
      <c r="F79" s="68"/>
      <c r="G79" s="68"/>
      <c r="H79" s="68"/>
      <c r="I79" s="68"/>
      <c r="J79" s="68"/>
      <c r="K79" s="68"/>
      <c r="L79" s="73"/>
      <c r="M79" s="74"/>
      <c r="N79" s="74"/>
      <c r="O79" s="74"/>
      <c r="P79" s="74"/>
      <c r="Q79" s="75"/>
    </row>
    <row r="80" ht="5.25" customHeight="1" thickBot="1"/>
    <row r="81" spans="1:17" ht="26.25" thickBot="1">
      <c r="A81" s="1" t="s">
        <v>0</v>
      </c>
      <c r="B81" s="2"/>
      <c r="C81" s="2"/>
      <c r="D81" s="2"/>
      <c r="E81" s="2"/>
      <c r="F81" s="2"/>
      <c r="G81" s="3" t="s">
        <v>1</v>
      </c>
      <c r="H81" s="3"/>
      <c r="I81" s="3"/>
      <c r="J81" s="3"/>
      <c r="K81" s="3"/>
      <c r="L81" s="4"/>
      <c r="M81" s="5" t="s">
        <v>2</v>
      </c>
      <c r="N81" s="6"/>
      <c r="O81" s="6"/>
      <c r="P81" s="7">
        <v>4</v>
      </c>
      <c r="Q81" s="8">
        <v>4</v>
      </c>
    </row>
    <row r="82" spans="1:17" ht="20.25" thickBot="1">
      <c r="A82" s="9" t="s">
        <v>3</v>
      </c>
      <c r="B82" s="10"/>
      <c r="C82" s="10"/>
      <c r="D82" s="10"/>
      <c r="E82" s="10"/>
      <c r="F82" s="10"/>
      <c r="G82" s="11" t="s">
        <v>4</v>
      </c>
      <c r="H82" s="77" t="s">
        <v>81</v>
      </c>
      <c r="I82" s="77"/>
      <c r="J82" s="77"/>
      <c r="K82" s="77"/>
      <c r="L82" s="13"/>
      <c r="M82" s="14" t="s">
        <v>6</v>
      </c>
      <c r="N82" s="15"/>
      <c r="O82" s="16"/>
      <c r="P82" s="17">
        <f>SUM(L90:L94)/Q81</f>
        <v>63.828125</v>
      </c>
      <c r="Q82" s="18"/>
    </row>
    <row r="83" spans="1:17" ht="19.5" thickBot="1">
      <c r="A83" s="9" t="s">
        <v>82</v>
      </c>
      <c r="B83" s="10"/>
      <c r="C83" s="10"/>
      <c r="D83" s="10"/>
      <c r="E83" s="10"/>
      <c r="F83" s="10"/>
      <c r="G83" s="19" t="s">
        <v>8</v>
      </c>
      <c r="H83" s="93" t="s">
        <v>83</v>
      </c>
      <c r="I83" s="93"/>
      <c r="J83" s="93"/>
      <c r="K83" s="93"/>
      <c r="L83" s="21"/>
      <c r="M83" s="21"/>
      <c r="N83" s="22"/>
      <c r="O83" s="23">
        <v>320</v>
      </c>
      <c r="P83" s="23"/>
      <c r="Q83" s="24"/>
    </row>
    <row r="84" spans="1:17" ht="19.5" customHeight="1">
      <c r="A84" s="25" t="s">
        <v>84</v>
      </c>
      <c r="B84" s="26"/>
      <c r="C84" s="26"/>
      <c r="D84" s="26"/>
      <c r="E84" s="26"/>
      <c r="F84" s="27"/>
      <c r="G84" s="28"/>
      <c r="H84" s="29" t="s">
        <v>11</v>
      </c>
      <c r="I84" s="29"/>
      <c r="J84" s="30"/>
      <c r="K84" s="30"/>
      <c r="L84" s="31"/>
      <c r="M84" s="32"/>
      <c r="N84" s="32"/>
      <c r="O84" s="33"/>
      <c r="P84" s="33"/>
      <c r="Q84" s="24"/>
    </row>
    <row r="85" spans="1:17" ht="20.25" thickBot="1">
      <c r="A85" s="34" t="s">
        <v>85</v>
      </c>
      <c r="B85" s="35"/>
      <c r="C85" s="35"/>
      <c r="D85" s="35"/>
      <c r="E85" s="35"/>
      <c r="F85" s="36"/>
      <c r="G85" s="37"/>
      <c r="H85" s="37"/>
      <c r="I85" s="37"/>
      <c r="J85" s="37"/>
      <c r="K85" s="37"/>
      <c r="L85" s="37"/>
      <c r="M85" s="37"/>
      <c r="N85" s="37"/>
      <c r="O85" s="33"/>
      <c r="P85" s="33"/>
      <c r="Q85" s="24"/>
    </row>
    <row r="86" spans="1:17" ht="5.25" customHeight="1" thickBot="1">
      <c r="A86" s="38"/>
      <c r="B86" s="37"/>
      <c r="C86" s="39"/>
      <c r="D86" s="37"/>
      <c r="E86" s="37"/>
      <c r="F86" s="37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1"/>
    </row>
    <row r="87" spans="1:17" ht="15.75">
      <c r="A87" s="42" t="s">
        <v>13</v>
      </c>
      <c r="B87" s="43" t="s">
        <v>14</v>
      </c>
      <c r="C87" s="43" t="s">
        <v>15</v>
      </c>
      <c r="D87" s="43" t="s">
        <v>16</v>
      </c>
      <c r="E87" s="44" t="s">
        <v>17</v>
      </c>
      <c r="F87" s="45" t="s">
        <v>18</v>
      </c>
      <c r="G87" s="46" t="s">
        <v>19</v>
      </c>
      <c r="H87" s="43" t="s">
        <v>20</v>
      </c>
      <c r="I87" s="43" t="s">
        <v>20</v>
      </c>
      <c r="J87" s="43" t="s">
        <v>20</v>
      </c>
      <c r="K87" s="43" t="s">
        <v>21</v>
      </c>
      <c r="L87" s="43" t="s">
        <v>22</v>
      </c>
      <c r="M87" s="47" t="s">
        <v>23</v>
      </c>
      <c r="N87" s="47"/>
      <c r="O87" s="47"/>
      <c r="P87" s="47"/>
      <c r="Q87" s="48"/>
    </row>
    <row r="88" spans="1:17" ht="16.5" thickBot="1">
      <c r="A88" s="49"/>
      <c r="B88" s="50"/>
      <c r="C88" s="51" t="s">
        <v>24</v>
      </c>
      <c r="D88" s="52"/>
      <c r="E88" s="53" t="s">
        <v>25</v>
      </c>
      <c r="F88" s="53" t="s">
        <v>26</v>
      </c>
      <c r="G88" s="52" t="s">
        <v>27</v>
      </c>
      <c r="H88" s="52" t="s">
        <v>28</v>
      </c>
      <c r="I88" s="52" t="s">
        <v>29</v>
      </c>
      <c r="J88" s="52" t="s">
        <v>30</v>
      </c>
      <c r="K88" s="52" t="s">
        <v>24</v>
      </c>
      <c r="L88" s="52"/>
      <c r="M88" s="52" t="s">
        <v>31</v>
      </c>
      <c r="N88" s="52" t="s">
        <v>28</v>
      </c>
      <c r="O88" s="52" t="s">
        <v>29</v>
      </c>
      <c r="P88" s="52" t="s">
        <v>30</v>
      </c>
      <c r="Q88" s="54" t="s">
        <v>32</v>
      </c>
    </row>
    <row r="89" spans="1:17" ht="5.25" customHeight="1">
      <c r="A89" s="55"/>
      <c r="B89" s="56"/>
      <c r="C89" s="56"/>
      <c r="D89" s="56"/>
      <c r="E89" s="57"/>
      <c r="F89" s="57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8"/>
    </row>
    <row r="90" spans="1:17" ht="26.25">
      <c r="A90" s="59">
        <v>0.5944444444444498</v>
      </c>
      <c r="B90" s="60"/>
      <c r="C90" s="61" t="s">
        <v>34</v>
      </c>
      <c r="D90" s="62">
        <v>700</v>
      </c>
      <c r="E90" s="63" t="s">
        <v>86</v>
      </c>
      <c r="F90" s="63" t="s">
        <v>87</v>
      </c>
      <c r="G90" s="63" t="s">
        <v>88</v>
      </c>
      <c r="H90" s="60">
        <v>226</v>
      </c>
      <c r="I90" s="60"/>
      <c r="J90" s="60"/>
      <c r="K90" s="60">
        <v>58</v>
      </c>
      <c r="L90" s="64">
        <f>SUM(H90:J90)/3.2</f>
        <v>70.625</v>
      </c>
      <c r="M90" s="65">
        <v>1</v>
      </c>
      <c r="N90" s="65">
        <v>1</v>
      </c>
      <c r="O90" s="65"/>
      <c r="P90" s="65"/>
      <c r="Q90" s="66">
        <v>10</v>
      </c>
    </row>
    <row r="91" spans="1:17" ht="26.25">
      <c r="A91" s="59">
        <v>0.5777777777777822</v>
      </c>
      <c r="B91" s="60"/>
      <c r="C91" s="61" t="s">
        <v>34</v>
      </c>
      <c r="D91" s="62">
        <v>313</v>
      </c>
      <c r="E91" s="63" t="s">
        <v>75</v>
      </c>
      <c r="F91" s="63" t="s">
        <v>76</v>
      </c>
      <c r="G91" s="63" t="s">
        <v>77</v>
      </c>
      <c r="H91" s="60">
        <v>209</v>
      </c>
      <c r="I91" s="60"/>
      <c r="J91" s="60"/>
      <c r="K91" s="60">
        <v>52</v>
      </c>
      <c r="L91" s="64">
        <f>SUM(H91:J91)/3.2</f>
        <v>65.3125</v>
      </c>
      <c r="M91" s="65">
        <v>2</v>
      </c>
      <c r="N91" s="65">
        <v>2</v>
      </c>
      <c r="O91" s="65"/>
      <c r="P91" s="65"/>
      <c r="Q91" s="66">
        <v>9</v>
      </c>
    </row>
    <row r="92" spans="1:17" ht="26.25">
      <c r="A92" s="59">
        <v>0.583333333333338</v>
      </c>
      <c r="B92" s="60"/>
      <c r="C92" s="61" t="s">
        <v>34</v>
      </c>
      <c r="D92" s="62">
        <v>689</v>
      </c>
      <c r="E92" s="63" t="s">
        <v>89</v>
      </c>
      <c r="F92" s="63" t="s">
        <v>90</v>
      </c>
      <c r="G92" s="63" t="s">
        <v>91</v>
      </c>
      <c r="H92" s="60">
        <v>200</v>
      </c>
      <c r="I92" s="60"/>
      <c r="J92" s="60"/>
      <c r="K92" s="60">
        <v>50</v>
      </c>
      <c r="L92" s="64">
        <f>SUM(H92:J92)/3.2</f>
        <v>62.5</v>
      </c>
      <c r="M92" s="65">
        <v>3</v>
      </c>
      <c r="N92" s="65">
        <v>3</v>
      </c>
      <c r="O92" s="65"/>
      <c r="P92" s="65"/>
      <c r="Q92" s="66">
        <v>8</v>
      </c>
    </row>
    <row r="93" spans="1:17" ht="26.25">
      <c r="A93" s="59">
        <v>0.5888888888888939</v>
      </c>
      <c r="B93" s="60"/>
      <c r="C93" s="61" t="s">
        <v>51</v>
      </c>
      <c r="D93" s="62">
        <v>344</v>
      </c>
      <c r="E93" s="63" t="s">
        <v>78</v>
      </c>
      <c r="F93" s="63" t="s">
        <v>79</v>
      </c>
      <c r="G93" s="63" t="s">
        <v>80</v>
      </c>
      <c r="H93" s="60"/>
      <c r="I93" s="60">
        <v>182</v>
      </c>
      <c r="J93" s="60"/>
      <c r="K93" s="60">
        <v>46</v>
      </c>
      <c r="L93" s="64">
        <f>SUM(H93:J93)/3.2</f>
        <v>56.875</v>
      </c>
      <c r="M93" s="65">
        <v>4</v>
      </c>
      <c r="N93" s="65"/>
      <c r="O93" s="65">
        <v>1</v>
      </c>
      <c r="P93" s="65"/>
      <c r="Q93" s="66">
        <v>7</v>
      </c>
    </row>
    <row r="94" spans="1:17" ht="15.75">
      <c r="A94" s="59">
        <v>0.6000000000000056</v>
      </c>
      <c r="B94" s="60" t="s">
        <v>37</v>
      </c>
      <c r="C94" s="61"/>
      <c r="D94" s="62"/>
      <c r="E94" s="79"/>
      <c r="F94" s="79"/>
      <c r="G94" s="79"/>
      <c r="H94" s="60"/>
      <c r="I94" s="60"/>
      <c r="J94" s="60"/>
      <c r="K94" s="60"/>
      <c r="L94" s="64"/>
      <c r="M94" s="65"/>
      <c r="N94" s="65"/>
      <c r="O94" s="65"/>
      <c r="P94" s="65"/>
      <c r="Q94" s="66"/>
    </row>
    <row r="95" spans="1:17" ht="5.25" customHeight="1" thickBot="1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73"/>
      <c r="M95" s="74"/>
      <c r="N95" s="74"/>
      <c r="O95" s="74"/>
      <c r="P95" s="74"/>
      <c r="Q95" s="75"/>
    </row>
    <row r="96" ht="5.25" customHeight="1" thickBot="1"/>
    <row r="97" spans="1:17" ht="26.25" thickBot="1">
      <c r="A97" s="1" t="s">
        <v>0</v>
      </c>
      <c r="B97" s="2"/>
      <c r="C97" s="2"/>
      <c r="D97" s="2"/>
      <c r="E97" s="2"/>
      <c r="F97" s="2"/>
      <c r="G97" s="3" t="s">
        <v>1</v>
      </c>
      <c r="H97" s="3"/>
      <c r="I97" s="3"/>
      <c r="J97" s="3"/>
      <c r="K97" s="3"/>
      <c r="L97" s="4"/>
      <c r="M97" s="5" t="s">
        <v>2</v>
      </c>
      <c r="N97" s="6"/>
      <c r="O97" s="6"/>
      <c r="P97" s="7">
        <v>3</v>
      </c>
      <c r="Q97" s="8">
        <v>3</v>
      </c>
    </row>
    <row r="98" spans="1:17" ht="20.25" thickBot="1">
      <c r="A98" s="9" t="s">
        <v>3</v>
      </c>
      <c r="B98" s="10"/>
      <c r="C98" s="10"/>
      <c r="D98" s="10"/>
      <c r="E98" s="10"/>
      <c r="F98" s="10"/>
      <c r="G98" s="11" t="s">
        <v>4</v>
      </c>
      <c r="H98" s="77" t="s">
        <v>81</v>
      </c>
      <c r="I98" s="77"/>
      <c r="J98" s="77"/>
      <c r="K98" s="77"/>
      <c r="L98" s="13"/>
      <c r="M98" s="14" t="s">
        <v>6</v>
      </c>
      <c r="N98" s="15"/>
      <c r="O98" s="16"/>
      <c r="P98" s="17">
        <f>SUM(L106:L108)/Q97</f>
        <v>66.89655172413792</v>
      </c>
      <c r="Q98" s="18"/>
    </row>
    <row r="99" spans="1:17" ht="19.5" thickBot="1">
      <c r="A99" s="9" t="s">
        <v>92</v>
      </c>
      <c r="B99" s="10"/>
      <c r="C99" s="10"/>
      <c r="D99" s="10"/>
      <c r="E99" s="10"/>
      <c r="F99" s="10"/>
      <c r="G99" s="19" t="s">
        <v>8</v>
      </c>
      <c r="H99" s="93" t="s">
        <v>83</v>
      </c>
      <c r="I99" s="93"/>
      <c r="J99" s="93"/>
      <c r="K99" s="93"/>
      <c r="L99" s="21"/>
      <c r="M99" s="21"/>
      <c r="N99" s="22"/>
      <c r="O99" s="23">
        <v>290</v>
      </c>
      <c r="P99" s="23"/>
      <c r="Q99" s="24"/>
    </row>
    <row r="100" spans="1:17" ht="19.5" customHeight="1">
      <c r="A100" s="25" t="s">
        <v>10</v>
      </c>
      <c r="B100" s="26"/>
      <c r="C100" s="26"/>
      <c r="D100" s="26"/>
      <c r="E100" s="26"/>
      <c r="F100" s="27"/>
      <c r="G100" s="28"/>
      <c r="H100" s="29" t="s">
        <v>11</v>
      </c>
      <c r="I100" s="29"/>
      <c r="J100" s="30"/>
      <c r="K100" s="30"/>
      <c r="L100" s="31"/>
      <c r="M100" s="32"/>
      <c r="N100" s="32"/>
      <c r="O100" s="33"/>
      <c r="P100" s="33"/>
      <c r="Q100" s="24"/>
    </row>
    <row r="101" spans="1:17" ht="20.25" thickBot="1">
      <c r="A101" s="34" t="s">
        <v>93</v>
      </c>
      <c r="B101" s="35"/>
      <c r="C101" s="35"/>
      <c r="D101" s="35"/>
      <c r="E101" s="35"/>
      <c r="F101" s="36"/>
      <c r="G101" s="37"/>
      <c r="H101" s="37"/>
      <c r="I101" s="37"/>
      <c r="J101" s="37"/>
      <c r="K101" s="37"/>
      <c r="L101" s="37"/>
      <c r="M101" s="37"/>
      <c r="N101" s="37"/>
      <c r="O101" s="33"/>
      <c r="P101" s="33"/>
      <c r="Q101" s="24"/>
    </row>
    <row r="102" spans="1:17" ht="5.25" customHeight="1" thickBot="1">
      <c r="A102" s="38"/>
      <c r="B102" s="37"/>
      <c r="C102" s="39"/>
      <c r="D102" s="37"/>
      <c r="E102" s="37"/>
      <c r="F102" s="37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1"/>
    </row>
    <row r="103" spans="1:17" ht="15.75">
      <c r="A103" s="42" t="s">
        <v>13</v>
      </c>
      <c r="B103" s="43" t="s">
        <v>14</v>
      </c>
      <c r="C103" s="43" t="s">
        <v>15</v>
      </c>
      <c r="D103" s="43" t="s">
        <v>16</v>
      </c>
      <c r="E103" s="44" t="s">
        <v>17</v>
      </c>
      <c r="F103" s="45" t="s">
        <v>18</v>
      </c>
      <c r="G103" s="46" t="s">
        <v>19</v>
      </c>
      <c r="H103" s="43" t="s">
        <v>20</v>
      </c>
      <c r="I103" s="43" t="s">
        <v>20</v>
      </c>
      <c r="J103" s="43" t="s">
        <v>20</v>
      </c>
      <c r="K103" s="43" t="s">
        <v>21</v>
      </c>
      <c r="L103" s="43" t="s">
        <v>22</v>
      </c>
      <c r="M103" s="47" t="s">
        <v>23</v>
      </c>
      <c r="N103" s="47"/>
      <c r="O103" s="47"/>
      <c r="P103" s="47"/>
      <c r="Q103" s="48"/>
    </row>
    <row r="104" spans="1:17" ht="16.5" thickBot="1">
      <c r="A104" s="49"/>
      <c r="B104" s="50"/>
      <c r="C104" s="51" t="s">
        <v>24</v>
      </c>
      <c r="D104" s="52"/>
      <c r="E104" s="53" t="s">
        <v>25</v>
      </c>
      <c r="F104" s="53" t="s">
        <v>26</v>
      </c>
      <c r="G104" s="52" t="s">
        <v>27</v>
      </c>
      <c r="H104" s="52" t="s">
        <v>28</v>
      </c>
      <c r="I104" s="52" t="s">
        <v>29</v>
      </c>
      <c r="J104" s="52" t="s">
        <v>30</v>
      </c>
      <c r="K104" s="52" t="s">
        <v>24</v>
      </c>
      <c r="L104" s="52"/>
      <c r="M104" s="52" t="s">
        <v>31</v>
      </c>
      <c r="N104" s="52" t="s">
        <v>28</v>
      </c>
      <c r="O104" s="52" t="s">
        <v>29</v>
      </c>
      <c r="P104" s="52" t="s">
        <v>30</v>
      </c>
      <c r="Q104" s="54" t="s">
        <v>32</v>
      </c>
    </row>
    <row r="105" spans="1:17" ht="5.25" customHeight="1">
      <c r="A105" s="55"/>
      <c r="B105" s="56"/>
      <c r="C105" s="56"/>
      <c r="D105" s="56"/>
      <c r="E105" s="57"/>
      <c r="F105" s="57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8"/>
    </row>
    <row r="106" spans="1:17" ht="26.25">
      <c r="A106" s="59">
        <v>0.6222222222222291</v>
      </c>
      <c r="B106" s="60"/>
      <c r="C106" s="61" t="s">
        <v>51</v>
      </c>
      <c r="D106" s="62">
        <v>215</v>
      </c>
      <c r="E106" s="63" t="s">
        <v>94</v>
      </c>
      <c r="F106" s="63" t="s">
        <v>95</v>
      </c>
      <c r="G106" s="63" t="s">
        <v>96</v>
      </c>
      <c r="H106" s="60"/>
      <c r="I106" s="60">
        <v>195</v>
      </c>
      <c r="J106" s="60"/>
      <c r="K106" s="60">
        <v>54</v>
      </c>
      <c r="L106" s="64">
        <f>SUM(H106:J106)/2.9</f>
        <v>67.24137931034483</v>
      </c>
      <c r="M106" s="65" t="s">
        <v>97</v>
      </c>
      <c r="N106" s="65"/>
      <c r="O106" s="65">
        <v>1</v>
      </c>
      <c r="P106" s="65"/>
      <c r="Q106" s="66">
        <v>10</v>
      </c>
    </row>
    <row r="107" spans="1:17" ht="26.25">
      <c r="A107" s="59">
        <v>0.627777777777785</v>
      </c>
      <c r="B107" s="60"/>
      <c r="C107" s="61" t="s">
        <v>34</v>
      </c>
      <c r="D107" s="62">
        <v>348</v>
      </c>
      <c r="E107" s="63" t="s">
        <v>98</v>
      </c>
      <c r="F107" s="80" t="s">
        <v>99</v>
      </c>
      <c r="G107" s="79"/>
      <c r="H107" s="60">
        <v>195</v>
      </c>
      <c r="I107" s="60"/>
      <c r="J107" s="60"/>
      <c r="K107" s="60">
        <v>54</v>
      </c>
      <c r="L107" s="64">
        <f>SUM(H107:J107)/2.9</f>
        <v>67.24137931034483</v>
      </c>
      <c r="M107" s="65" t="s">
        <v>97</v>
      </c>
      <c r="N107" s="65">
        <v>1</v>
      </c>
      <c r="O107" s="65" t="s">
        <v>24</v>
      </c>
      <c r="P107" s="65"/>
      <c r="Q107" s="66">
        <v>10</v>
      </c>
    </row>
    <row r="108" spans="1:17" ht="26.25">
      <c r="A108" s="59">
        <v>0.6166666666666732</v>
      </c>
      <c r="B108" s="60"/>
      <c r="C108" s="61" t="s">
        <v>51</v>
      </c>
      <c r="D108" s="62">
        <v>316</v>
      </c>
      <c r="E108" s="80" t="s">
        <v>100</v>
      </c>
      <c r="F108" s="80" t="s">
        <v>101</v>
      </c>
      <c r="G108" s="63" t="s">
        <v>102</v>
      </c>
      <c r="H108" s="60"/>
      <c r="I108" s="60">
        <v>192</v>
      </c>
      <c r="J108" s="60"/>
      <c r="K108" s="60">
        <v>54</v>
      </c>
      <c r="L108" s="64">
        <f>SUM(H108:J108)/2.9</f>
        <v>66.20689655172414</v>
      </c>
      <c r="M108" s="65">
        <v>3</v>
      </c>
      <c r="N108" s="65"/>
      <c r="O108" s="65">
        <v>2</v>
      </c>
      <c r="P108" s="65"/>
      <c r="Q108" s="66">
        <v>8</v>
      </c>
    </row>
    <row r="109" spans="1:17" ht="15.75">
      <c r="A109" s="59">
        <v>0.6333333333333409</v>
      </c>
      <c r="B109" s="60" t="s">
        <v>37</v>
      </c>
      <c r="C109" s="60"/>
      <c r="D109" s="60"/>
      <c r="E109" s="94" t="s">
        <v>24</v>
      </c>
      <c r="F109" s="60"/>
      <c r="G109" s="60"/>
      <c r="H109" s="60"/>
      <c r="I109" s="60"/>
      <c r="J109" s="60"/>
      <c r="K109" s="60"/>
      <c r="L109" s="64"/>
      <c r="M109" s="65"/>
      <c r="N109" s="65"/>
      <c r="O109" s="65"/>
      <c r="P109" s="65"/>
      <c r="Q109" s="66"/>
    </row>
    <row r="110" spans="1:17" ht="5.25" customHeight="1" thickBot="1">
      <c r="A110" s="67"/>
      <c r="B110" s="68"/>
      <c r="C110" s="69"/>
      <c r="D110" s="70"/>
      <c r="E110" s="72"/>
      <c r="F110" s="72"/>
      <c r="G110" s="72"/>
      <c r="H110" s="68"/>
      <c r="I110" s="68"/>
      <c r="J110" s="68"/>
      <c r="K110" s="68"/>
      <c r="L110" s="73"/>
      <c r="M110" s="74"/>
      <c r="N110" s="74"/>
      <c r="O110" s="74"/>
      <c r="P110" s="74"/>
      <c r="Q110" s="75"/>
    </row>
    <row r="111" ht="5.25" customHeight="1" thickBot="1"/>
    <row r="112" spans="1:17" ht="26.25" thickBot="1">
      <c r="A112" s="1" t="s">
        <v>0</v>
      </c>
      <c r="B112" s="2"/>
      <c r="C112" s="2"/>
      <c r="D112" s="2"/>
      <c r="E112" s="2"/>
      <c r="F112" s="2"/>
      <c r="G112" s="3" t="s">
        <v>1</v>
      </c>
      <c r="H112" s="3"/>
      <c r="I112" s="3"/>
      <c r="J112" s="3"/>
      <c r="K112" s="3"/>
      <c r="L112" s="4"/>
      <c r="M112" s="5" t="s">
        <v>2</v>
      </c>
      <c r="N112" s="6"/>
      <c r="O112" s="6"/>
      <c r="P112" s="7">
        <v>2</v>
      </c>
      <c r="Q112" s="8">
        <v>2</v>
      </c>
    </row>
    <row r="113" spans="1:17" ht="20.25" thickBot="1">
      <c r="A113" s="9" t="s">
        <v>3</v>
      </c>
      <c r="B113" s="10"/>
      <c r="C113" s="10"/>
      <c r="D113" s="10"/>
      <c r="E113" s="10"/>
      <c r="F113" s="10"/>
      <c r="G113" s="11" t="s">
        <v>4</v>
      </c>
      <c r="H113" s="77" t="s">
        <v>103</v>
      </c>
      <c r="I113" s="77"/>
      <c r="J113" s="77"/>
      <c r="K113" s="77"/>
      <c r="L113" s="13"/>
      <c r="M113" s="14" t="s">
        <v>6</v>
      </c>
      <c r="N113" s="15"/>
      <c r="O113" s="16"/>
      <c r="P113" s="17">
        <f>SUM(L121:L123)/Q112</f>
        <v>63.484848484848484</v>
      </c>
      <c r="Q113" s="18"/>
    </row>
    <row r="114" spans="1:17" ht="19.5" thickBot="1">
      <c r="A114" s="9" t="s">
        <v>104</v>
      </c>
      <c r="B114" s="10"/>
      <c r="C114" s="10"/>
      <c r="D114" s="10"/>
      <c r="E114" s="10"/>
      <c r="F114" s="10"/>
      <c r="G114" s="19" t="s">
        <v>8</v>
      </c>
      <c r="H114" s="93" t="s">
        <v>83</v>
      </c>
      <c r="I114" s="93"/>
      <c r="J114" s="93"/>
      <c r="K114" s="93"/>
      <c r="L114" s="21"/>
      <c r="M114" s="21"/>
      <c r="N114" s="22"/>
      <c r="O114" s="23">
        <v>330</v>
      </c>
      <c r="P114" s="23"/>
      <c r="Q114" s="24"/>
    </row>
    <row r="115" spans="1:17" ht="19.5" customHeight="1">
      <c r="A115" s="25" t="s">
        <v>105</v>
      </c>
      <c r="B115" s="26"/>
      <c r="C115" s="26"/>
      <c r="D115" s="26"/>
      <c r="E115" s="26"/>
      <c r="F115" s="27"/>
      <c r="G115" s="28"/>
      <c r="H115" s="29" t="s">
        <v>11</v>
      </c>
      <c r="I115" s="29"/>
      <c r="J115" s="30"/>
      <c r="K115" s="30"/>
      <c r="L115" s="31"/>
      <c r="M115" s="32"/>
      <c r="N115" s="32"/>
      <c r="O115" s="33"/>
      <c r="P115" s="33"/>
      <c r="Q115" s="24"/>
    </row>
    <row r="116" spans="1:17" ht="20.25" thickBot="1">
      <c r="A116" s="34" t="s">
        <v>106</v>
      </c>
      <c r="B116" s="35"/>
      <c r="C116" s="35"/>
      <c r="D116" s="35"/>
      <c r="E116" s="35"/>
      <c r="F116" s="36"/>
      <c r="G116" s="37"/>
      <c r="H116" s="37"/>
      <c r="I116" s="37"/>
      <c r="J116" s="37"/>
      <c r="K116" s="37"/>
      <c r="L116" s="37"/>
      <c r="M116" s="37"/>
      <c r="N116" s="37"/>
      <c r="O116" s="33"/>
      <c r="P116" s="33"/>
      <c r="Q116" s="24"/>
    </row>
    <row r="117" spans="1:17" ht="5.25" customHeight="1" thickBot="1">
      <c r="A117" s="38"/>
      <c r="B117" s="37"/>
      <c r="C117" s="39"/>
      <c r="D117" s="37"/>
      <c r="E117" s="37"/>
      <c r="F117" s="37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1"/>
    </row>
    <row r="118" spans="1:17" ht="15.75">
      <c r="A118" s="42" t="s">
        <v>13</v>
      </c>
      <c r="B118" s="43" t="s">
        <v>14</v>
      </c>
      <c r="C118" s="43" t="s">
        <v>15</v>
      </c>
      <c r="D118" s="43" t="s">
        <v>16</v>
      </c>
      <c r="E118" s="44" t="s">
        <v>17</v>
      </c>
      <c r="F118" s="45" t="s">
        <v>18</v>
      </c>
      <c r="G118" s="46" t="s">
        <v>19</v>
      </c>
      <c r="H118" s="43" t="s">
        <v>20</v>
      </c>
      <c r="I118" s="43" t="s">
        <v>20</v>
      </c>
      <c r="J118" s="43" t="s">
        <v>20</v>
      </c>
      <c r="K118" s="43" t="s">
        <v>21</v>
      </c>
      <c r="L118" s="43" t="s">
        <v>22</v>
      </c>
      <c r="M118" s="47" t="s">
        <v>23</v>
      </c>
      <c r="N118" s="47"/>
      <c r="O118" s="47"/>
      <c r="P118" s="47"/>
      <c r="Q118" s="48"/>
    </row>
    <row r="119" spans="1:17" ht="16.5" thickBot="1">
      <c r="A119" s="49"/>
      <c r="B119" s="50"/>
      <c r="C119" s="51" t="s">
        <v>24</v>
      </c>
      <c r="D119" s="52"/>
      <c r="E119" s="53" t="s">
        <v>25</v>
      </c>
      <c r="F119" s="53" t="s">
        <v>26</v>
      </c>
      <c r="G119" s="52" t="s">
        <v>27</v>
      </c>
      <c r="H119" s="52" t="s">
        <v>28</v>
      </c>
      <c r="I119" s="52" t="s">
        <v>29</v>
      </c>
      <c r="J119" s="52" t="s">
        <v>30</v>
      </c>
      <c r="K119" s="52" t="s">
        <v>24</v>
      </c>
      <c r="L119" s="52"/>
      <c r="M119" s="52" t="s">
        <v>31</v>
      </c>
      <c r="N119" s="52" t="s">
        <v>28</v>
      </c>
      <c r="O119" s="52" t="s">
        <v>29</v>
      </c>
      <c r="P119" s="52" t="s">
        <v>30</v>
      </c>
      <c r="Q119" s="54" t="s">
        <v>32</v>
      </c>
    </row>
    <row r="120" spans="1:17" ht="5.25" customHeight="1">
      <c r="A120" s="55"/>
      <c r="B120" s="56"/>
      <c r="C120" s="56"/>
      <c r="D120" s="56"/>
      <c r="E120" s="57"/>
      <c r="F120" s="57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8"/>
    </row>
    <row r="121" spans="1:17" ht="26.25">
      <c r="A121" s="95">
        <v>0.6444444444444526</v>
      </c>
      <c r="B121" s="96" t="s">
        <v>24</v>
      </c>
      <c r="C121" s="61" t="s">
        <v>34</v>
      </c>
      <c r="D121" s="62">
        <v>348</v>
      </c>
      <c r="E121" s="63" t="s">
        <v>98</v>
      </c>
      <c r="F121" s="80" t="s">
        <v>99</v>
      </c>
      <c r="G121" s="79"/>
      <c r="H121" s="60">
        <v>215</v>
      </c>
      <c r="I121" s="60"/>
      <c r="J121" s="60"/>
      <c r="K121" s="60">
        <v>52</v>
      </c>
      <c r="L121" s="64">
        <f>SUM(H121:J121)/3.3</f>
        <v>65.15151515151516</v>
      </c>
      <c r="M121" s="65">
        <v>1</v>
      </c>
      <c r="N121" s="65">
        <v>1</v>
      </c>
      <c r="O121" s="65"/>
      <c r="P121" s="65"/>
      <c r="Q121" s="66">
        <v>10</v>
      </c>
    </row>
    <row r="122" spans="1:17" ht="26.25">
      <c r="A122" s="95">
        <v>0.6388888888888967</v>
      </c>
      <c r="B122" s="96" t="s">
        <v>24</v>
      </c>
      <c r="C122" s="61" t="s">
        <v>51</v>
      </c>
      <c r="D122" s="62">
        <v>215</v>
      </c>
      <c r="E122" s="63" t="s">
        <v>94</v>
      </c>
      <c r="F122" s="63" t="s">
        <v>95</v>
      </c>
      <c r="G122" s="63" t="s">
        <v>96</v>
      </c>
      <c r="H122" s="60"/>
      <c r="I122" s="60">
        <v>204</v>
      </c>
      <c r="J122" s="60"/>
      <c r="K122" s="60">
        <v>52</v>
      </c>
      <c r="L122" s="64">
        <f>SUM(H122:J122)/3.3</f>
        <v>61.81818181818182</v>
      </c>
      <c r="M122" s="65">
        <v>2</v>
      </c>
      <c r="N122" s="65"/>
      <c r="O122" s="65">
        <v>1</v>
      </c>
      <c r="P122" s="65"/>
      <c r="Q122" s="66">
        <v>9</v>
      </c>
    </row>
    <row r="123" spans="1:17" ht="15.75">
      <c r="A123" s="95">
        <v>0.6500000000000085</v>
      </c>
      <c r="B123" s="96" t="s">
        <v>37</v>
      </c>
      <c r="C123" s="96"/>
      <c r="D123" s="96"/>
      <c r="E123" s="96"/>
      <c r="F123" s="96"/>
      <c r="G123" s="96"/>
      <c r="H123" s="60"/>
      <c r="I123" s="60"/>
      <c r="J123" s="60"/>
      <c r="K123" s="60"/>
      <c r="L123" s="64"/>
      <c r="M123" s="65"/>
      <c r="N123" s="65"/>
      <c r="O123" s="65"/>
      <c r="P123" s="65"/>
      <c r="Q123" s="66"/>
    </row>
    <row r="124" spans="1:17" ht="5.25" customHeight="1" thickBot="1">
      <c r="A124" s="67"/>
      <c r="B124" s="68"/>
      <c r="C124" s="69"/>
      <c r="D124" s="70"/>
      <c r="E124" s="72"/>
      <c r="F124" s="72"/>
      <c r="G124" s="72"/>
      <c r="H124" s="68"/>
      <c r="I124" s="68"/>
      <c r="J124" s="68"/>
      <c r="K124" s="68"/>
      <c r="L124" s="73"/>
      <c r="M124" s="74"/>
      <c r="N124" s="74"/>
      <c r="O124" s="74"/>
      <c r="P124" s="74"/>
      <c r="Q124" s="75"/>
    </row>
    <row r="125" spans="1:17" ht="5.25" customHeight="1" thickBot="1">
      <c r="A125" s="97"/>
      <c r="B125" s="98"/>
      <c r="C125" s="99"/>
      <c r="D125" s="100"/>
      <c r="E125" s="101"/>
      <c r="F125" s="101"/>
      <c r="G125" s="101"/>
      <c r="H125" s="98"/>
      <c r="I125" s="98"/>
      <c r="J125" s="98"/>
      <c r="K125" s="98"/>
      <c r="L125" s="102"/>
      <c r="M125" s="103"/>
      <c r="N125" s="103"/>
      <c r="O125" s="103"/>
      <c r="P125" s="103"/>
      <c r="Q125" s="104"/>
    </row>
    <row r="126" spans="1:17" ht="26.25" thickBot="1">
      <c r="A126" s="1" t="s">
        <v>0</v>
      </c>
      <c r="B126" s="2"/>
      <c r="C126" s="2"/>
      <c r="D126" s="2"/>
      <c r="E126" s="2"/>
      <c r="F126" s="2"/>
      <c r="G126" s="3" t="s">
        <v>1</v>
      </c>
      <c r="H126" s="3"/>
      <c r="I126" s="3"/>
      <c r="J126" s="3"/>
      <c r="K126" s="3"/>
      <c r="L126" s="4"/>
      <c r="M126" s="5" t="s">
        <v>2</v>
      </c>
      <c r="N126" s="6"/>
      <c r="O126" s="6"/>
      <c r="P126" s="7">
        <v>4</v>
      </c>
      <c r="Q126" s="8">
        <v>4</v>
      </c>
    </row>
    <row r="127" spans="1:17" ht="21" customHeight="1" thickBot="1">
      <c r="A127" s="9" t="s">
        <v>3</v>
      </c>
      <c r="B127" s="10"/>
      <c r="C127" s="10"/>
      <c r="D127" s="10"/>
      <c r="E127" s="10"/>
      <c r="F127" s="10"/>
      <c r="G127" s="11" t="s">
        <v>4</v>
      </c>
      <c r="H127" s="77" t="s">
        <v>81</v>
      </c>
      <c r="I127" s="77"/>
      <c r="J127" s="77"/>
      <c r="K127" s="77"/>
      <c r="L127" s="13"/>
      <c r="M127" s="14" t="s">
        <v>6</v>
      </c>
      <c r="N127" s="15"/>
      <c r="O127" s="16"/>
      <c r="P127" s="17">
        <f>SUM(L135:L139)/Q126</f>
        <v>63.31505847953217</v>
      </c>
      <c r="Q127" s="18"/>
    </row>
    <row r="128" spans="1:17" ht="21" customHeight="1" thickBot="1">
      <c r="A128" s="9" t="s">
        <v>107</v>
      </c>
      <c r="B128" s="10"/>
      <c r="C128" s="10"/>
      <c r="D128" s="10"/>
      <c r="E128" s="10"/>
      <c r="F128" s="10"/>
      <c r="G128" s="19" t="s">
        <v>8</v>
      </c>
      <c r="H128" s="93" t="s">
        <v>83</v>
      </c>
      <c r="I128" s="93"/>
      <c r="J128" s="93"/>
      <c r="K128" s="93"/>
      <c r="L128" s="21"/>
      <c r="M128" s="21"/>
      <c r="N128" s="22"/>
      <c r="O128" s="105" t="s">
        <v>108</v>
      </c>
      <c r="P128" s="105"/>
      <c r="Q128" s="24"/>
    </row>
    <row r="129" spans="1:17" ht="21" customHeight="1">
      <c r="A129" s="25" t="s">
        <v>109</v>
      </c>
      <c r="B129" s="26"/>
      <c r="C129" s="26"/>
      <c r="D129" s="26"/>
      <c r="E129" s="26"/>
      <c r="F129" s="27"/>
      <c r="G129" s="28"/>
      <c r="H129" s="29" t="s">
        <v>11</v>
      </c>
      <c r="I129" s="29"/>
      <c r="J129" s="30"/>
      <c r="K129" s="30"/>
      <c r="L129" s="31"/>
      <c r="M129" s="32"/>
      <c r="N129" s="32"/>
      <c r="O129" s="106"/>
      <c r="P129" s="106"/>
      <c r="Q129" s="24"/>
    </row>
    <row r="130" spans="1:17" ht="21" customHeight="1" thickBot="1">
      <c r="A130" s="34" t="s">
        <v>110</v>
      </c>
      <c r="B130" s="35"/>
      <c r="C130" s="35"/>
      <c r="D130" s="35"/>
      <c r="E130" s="35"/>
      <c r="F130" s="36"/>
      <c r="G130" s="37"/>
      <c r="H130" s="37"/>
      <c r="I130" s="37"/>
      <c r="J130" s="37"/>
      <c r="K130" s="37"/>
      <c r="L130" s="37"/>
      <c r="M130" s="37"/>
      <c r="N130" s="37"/>
      <c r="O130" s="106"/>
      <c r="P130" s="106"/>
      <c r="Q130" s="24"/>
    </row>
    <row r="131" spans="1:17" ht="4.5" customHeight="1" thickBot="1">
      <c r="A131" s="38"/>
      <c r="B131" s="37"/>
      <c r="C131" s="39"/>
      <c r="D131" s="37"/>
      <c r="E131" s="37"/>
      <c r="F131" s="37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1"/>
    </row>
    <row r="132" spans="1:17" ht="15.75">
      <c r="A132" s="42" t="s">
        <v>13</v>
      </c>
      <c r="B132" s="43" t="s">
        <v>14</v>
      </c>
      <c r="C132" s="43" t="s">
        <v>15</v>
      </c>
      <c r="D132" s="43" t="s">
        <v>16</v>
      </c>
      <c r="E132" s="44" t="s">
        <v>17</v>
      </c>
      <c r="F132" s="45" t="s">
        <v>18</v>
      </c>
      <c r="G132" s="46" t="s">
        <v>19</v>
      </c>
      <c r="H132" s="43" t="s">
        <v>20</v>
      </c>
      <c r="I132" s="43" t="s">
        <v>20</v>
      </c>
      <c r="J132" s="43" t="s">
        <v>20</v>
      </c>
      <c r="K132" s="43" t="s">
        <v>21</v>
      </c>
      <c r="L132" s="43" t="s">
        <v>22</v>
      </c>
      <c r="M132" s="47" t="s">
        <v>23</v>
      </c>
      <c r="N132" s="47"/>
      <c r="O132" s="47"/>
      <c r="P132" s="47"/>
      <c r="Q132" s="107"/>
    </row>
    <row r="133" spans="1:17" ht="16.5" thickBot="1">
      <c r="A133" s="49"/>
      <c r="B133" s="50"/>
      <c r="C133" s="51" t="s">
        <v>24</v>
      </c>
      <c r="D133" s="52"/>
      <c r="E133" s="53" t="s">
        <v>25</v>
      </c>
      <c r="F133" s="53" t="s">
        <v>26</v>
      </c>
      <c r="G133" s="52" t="s">
        <v>27</v>
      </c>
      <c r="H133" s="52" t="s">
        <v>28</v>
      </c>
      <c r="I133" s="52" t="s">
        <v>29</v>
      </c>
      <c r="J133" s="52" t="s">
        <v>30</v>
      </c>
      <c r="K133" s="52" t="s">
        <v>24</v>
      </c>
      <c r="L133" s="52"/>
      <c r="M133" s="52" t="s">
        <v>31</v>
      </c>
      <c r="N133" s="52" t="s">
        <v>28</v>
      </c>
      <c r="O133" s="52" t="s">
        <v>29</v>
      </c>
      <c r="P133" s="52" t="s">
        <v>30</v>
      </c>
      <c r="Q133" s="54" t="s">
        <v>32</v>
      </c>
    </row>
    <row r="134" spans="1:17" ht="6" customHeight="1">
      <c r="A134" s="55"/>
      <c r="B134" s="56"/>
      <c r="C134" s="56"/>
      <c r="D134" s="56"/>
      <c r="E134" s="57"/>
      <c r="F134" s="57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8"/>
    </row>
    <row r="135" spans="1:17" ht="26.25">
      <c r="A135" s="59">
        <v>0.6611111111111202</v>
      </c>
      <c r="B135" s="60" t="s">
        <v>111</v>
      </c>
      <c r="C135" s="61" t="s">
        <v>24</v>
      </c>
      <c r="D135" s="62">
        <v>3</v>
      </c>
      <c r="E135" s="80" t="s">
        <v>112</v>
      </c>
      <c r="F135" s="63" t="s">
        <v>113</v>
      </c>
      <c r="G135" s="79"/>
      <c r="H135" s="60">
        <v>250</v>
      </c>
      <c r="I135" s="60"/>
      <c r="J135" s="60"/>
      <c r="K135" s="60">
        <v>39</v>
      </c>
      <c r="L135" s="64">
        <f>SUM(H135:J135)/3.8</f>
        <v>65.78947368421053</v>
      </c>
      <c r="M135" s="65">
        <v>1</v>
      </c>
      <c r="N135" s="65"/>
      <c r="O135" s="65"/>
      <c r="P135" s="65"/>
      <c r="Q135" s="66">
        <v>10</v>
      </c>
    </row>
    <row r="136" spans="1:17" ht="26.25">
      <c r="A136" s="59">
        <v>0.6666666666666761</v>
      </c>
      <c r="B136" s="60" t="s">
        <v>111</v>
      </c>
      <c r="C136" s="61"/>
      <c r="D136" s="62">
        <v>746</v>
      </c>
      <c r="E136" s="80" t="s">
        <v>114</v>
      </c>
      <c r="F136" s="80" t="s">
        <v>115</v>
      </c>
      <c r="G136" s="79"/>
      <c r="H136" s="60">
        <v>239</v>
      </c>
      <c r="I136" s="60"/>
      <c r="J136" s="60"/>
      <c r="K136" s="60">
        <v>39</v>
      </c>
      <c r="L136" s="64">
        <f>SUM(H136:J136)/3.8</f>
        <v>62.89473684210527</v>
      </c>
      <c r="M136" s="65">
        <v>2</v>
      </c>
      <c r="N136" s="65"/>
      <c r="O136" s="65"/>
      <c r="P136" s="65"/>
      <c r="Q136" s="66">
        <v>9</v>
      </c>
    </row>
    <row r="137" spans="1:17" ht="26.25">
      <c r="A137" s="59">
        <v>0.6555555555555643</v>
      </c>
      <c r="B137" s="60" t="s">
        <v>111</v>
      </c>
      <c r="C137" s="61" t="s">
        <v>24</v>
      </c>
      <c r="D137" s="62">
        <v>851</v>
      </c>
      <c r="E137" s="80" t="s">
        <v>116</v>
      </c>
      <c r="F137" s="80" t="s">
        <v>117</v>
      </c>
      <c r="G137" s="108"/>
      <c r="H137" s="60">
        <v>238</v>
      </c>
      <c r="I137" s="60"/>
      <c r="J137" s="60"/>
      <c r="K137" s="60">
        <v>37</v>
      </c>
      <c r="L137" s="64">
        <f>SUM(H137:J137)/3.8</f>
        <v>62.631578947368425</v>
      </c>
      <c r="M137" s="65">
        <v>3</v>
      </c>
      <c r="N137" s="65"/>
      <c r="O137" s="65"/>
      <c r="P137" s="65"/>
      <c r="Q137" s="66">
        <v>8</v>
      </c>
    </row>
    <row r="138" spans="1:17" ht="26.25">
      <c r="A138" s="59">
        <v>0.6722222222222319</v>
      </c>
      <c r="B138" s="60" t="s">
        <v>118</v>
      </c>
      <c r="C138" s="61"/>
      <c r="D138" s="62">
        <v>63</v>
      </c>
      <c r="E138" s="63" t="s">
        <v>119</v>
      </c>
      <c r="F138" s="63" t="s">
        <v>120</v>
      </c>
      <c r="G138" s="63" t="s">
        <v>121</v>
      </c>
      <c r="H138" s="60">
        <v>223</v>
      </c>
      <c r="I138" s="60"/>
      <c r="J138" s="60"/>
      <c r="K138" s="60">
        <v>38</v>
      </c>
      <c r="L138" s="64">
        <f>SUM(H138:J138)/3.6</f>
        <v>61.94444444444444</v>
      </c>
      <c r="M138" s="65">
        <v>4</v>
      </c>
      <c r="N138" s="65"/>
      <c r="O138" s="65"/>
      <c r="P138" s="65"/>
      <c r="Q138" s="66"/>
    </row>
    <row r="139" spans="1:17" ht="15.75">
      <c r="A139" s="59">
        <v>0.6777777777777878</v>
      </c>
      <c r="B139" s="60" t="s">
        <v>37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4"/>
      <c r="M139" s="65"/>
      <c r="N139" s="65"/>
      <c r="O139" s="65"/>
      <c r="P139" s="65"/>
      <c r="Q139" s="66"/>
    </row>
    <row r="140" spans="1:17" ht="6" customHeight="1" thickBot="1">
      <c r="A140" s="67"/>
      <c r="B140" s="68"/>
      <c r="C140" s="69"/>
      <c r="D140" s="70"/>
      <c r="E140" s="71"/>
      <c r="F140" s="71"/>
      <c r="G140" s="72"/>
      <c r="H140" s="68"/>
      <c r="I140" s="68"/>
      <c r="J140" s="68"/>
      <c r="K140" s="68"/>
      <c r="L140" s="73"/>
      <c r="M140" s="74"/>
      <c r="N140" s="74"/>
      <c r="O140" s="74"/>
      <c r="P140" s="74"/>
      <c r="Q140" s="75"/>
    </row>
    <row r="141" spans="1:17" ht="5.25" customHeight="1">
      <c r="A141" s="97"/>
      <c r="B141" s="98"/>
      <c r="C141" s="99"/>
      <c r="D141" s="100"/>
      <c r="E141" s="101"/>
      <c r="F141" s="101"/>
      <c r="G141" s="101"/>
      <c r="H141" s="98"/>
      <c r="I141" s="98"/>
      <c r="J141" s="98"/>
      <c r="K141" s="98"/>
      <c r="L141" s="102"/>
      <c r="M141" s="103"/>
      <c r="N141" s="103"/>
      <c r="O141" s="103"/>
      <c r="P141" s="103"/>
      <c r="Q141" s="104"/>
    </row>
    <row r="142" spans="1:17" ht="26.25" hidden="1" thickBot="1">
      <c r="A142" s="1" t="s">
        <v>0</v>
      </c>
      <c r="B142" s="2"/>
      <c r="C142" s="2"/>
      <c r="D142" s="2"/>
      <c r="E142" s="2"/>
      <c r="F142" s="2"/>
      <c r="G142" s="3" t="s">
        <v>1</v>
      </c>
      <c r="H142" s="3"/>
      <c r="I142" s="3"/>
      <c r="J142" s="3"/>
      <c r="K142" s="3"/>
      <c r="L142" s="4"/>
      <c r="M142" s="5" t="s">
        <v>2</v>
      </c>
      <c r="N142" s="6"/>
      <c r="O142" s="6"/>
      <c r="P142" s="7"/>
      <c r="Q142" s="8"/>
    </row>
    <row r="143" spans="1:17" ht="20.25" hidden="1" thickBot="1">
      <c r="A143" s="9" t="s">
        <v>122</v>
      </c>
      <c r="B143" s="10"/>
      <c r="C143" s="10"/>
      <c r="D143" s="10"/>
      <c r="E143" s="10"/>
      <c r="F143" s="10"/>
      <c r="G143" s="11" t="s">
        <v>4</v>
      </c>
      <c r="H143" s="77" t="s">
        <v>123</v>
      </c>
      <c r="I143" s="77"/>
      <c r="J143" s="77"/>
      <c r="K143" s="77"/>
      <c r="L143" s="13"/>
      <c r="M143" s="14" t="s">
        <v>6</v>
      </c>
      <c r="N143" s="15"/>
      <c r="O143" s="16"/>
      <c r="P143" s="17" t="e">
        <f>SUM(L151:L154)/Q142</f>
        <v>#DIV/0!</v>
      </c>
      <c r="Q143" s="18"/>
    </row>
    <row r="144" spans="1:17" ht="19.5" hidden="1" thickBot="1">
      <c r="A144" s="9" t="s">
        <v>107</v>
      </c>
      <c r="B144" s="10"/>
      <c r="C144" s="10"/>
      <c r="D144" s="10"/>
      <c r="E144" s="10"/>
      <c r="F144" s="10"/>
      <c r="G144" s="19" t="s">
        <v>8</v>
      </c>
      <c r="H144" s="78"/>
      <c r="I144" s="78"/>
      <c r="J144" s="78"/>
      <c r="K144" s="78"/>
      <c r="L144" s="21"/>
      <c r="M144" s="21"/>
      <c r="N144" s="22"/>
      <c r="O144" s="105" t="s">
        <v>124</v>
      </c>
      <c r="P144" s="105"/>
      <c r="Q144" s="24"/>
    </row>
    <row r="145" spans="1:17" ht="20.25" hidden="1" thickBot="1">
      <c r="A145" s="25" t="s">
        <v>109</v>
      </c>
      <c r="B145" s="26"/>
      <c r="C145" s="26"/>
      <c r="D145" s="26"/>
      <c r="E145" s="26"/>
      <c r="F145" s="27"/>
      <c r="G145" s="28"/>
      <c r="H145" s="29" t="s">
        <v>125</v>
      </c>
      <c r="I145" s="29"/>
      <c r="J145" s="30"/>
      <c r="K145" s="30"/>
      <c r="L145" s="31"/>
      <c r="M145" s="32"/>
      <c r="N145" s="32"/>
      <c r="O145" s="106"/>
      <c r="P145" s="106"/>
      <c r="Q145" s="24"/>
    </row>
    <row r="146" spans="1:17" ht="20.25" hidden="1" thickBot="1">
      <c r="A146" s="34" t="s">
        <v>126</v>
      </c>
      <c r="B146" s="35"/>
      <c r="C146" s="35"/>
      <c r="D146" s="35"/>
      <c r="E146" s="35"/>
      <c r="F146" s="36"/>
      <c r="G146" s="37"/>
      <c r="H146" s="37"/>
      <c r="I146" s="37"/>
      <c r="J146" s="37"/>
      <c r="K146" s="37"/>
      <c r="L146" s="37"/>
      <c r="M146" s="37"/>
      <c r="N146" s="37"/>
      <c r="O146" s="106"/>
      <c r="P146" s="106"/>
      <c r="Q146" s="24"/>
    </row>
    <row r="147" spans="1:17" ht="5.25" customHeight="1" hidden="1">
      <c r="A147" s="38"/>
      <c r="B147" s="37"/>
      <c r="C147" s="39"/>
      <c r="D147" s="37"/>
      <c r="E147" s="37"/>
      <c r="F147" s="37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</row>
    <row r="148" spans="1:17" ht="16.5" hidden="1" thickBot="1">
      <c r="A148" s="42" t="s">
        <v>13</v>
      </c>
      <c r="B148" s="43" t="s">
        <v>14</v>
      </c>
      <c r="C148" s="43" t="s">
        <v>15</v>
      </c>
      <c r="D148" s="43" t="s">
        <v>16</v>
      </c>
      <c r="E148" s="44" t="s">
        <v>17</v>
      </c>
      <c r="F148" s="45" t="s">
        <v>18</v>
      </c>
      <c r="G148" s="46" t="s">
        <v>19</v>
      </c>
      <c r="H148" s="43" t="s">
        <v>20</v>
      </c>
      <c r="I148" s="43" t="s">
        <v>20</v>
      </c>
      <c r="J148" s="43" t="s">
        <v>20</v>
      </c>
      <c r="K148" s="43" t="s">
        <v>21</v>
      </c>
      <c r="L148" s="43" t="s">
        <v>22</v>
      </c>
      <c r="M148" s="47" t="s">
        <v>23</v>
      </c>
      <c r="N148" s="47"/>
      <c r="O148" s="47"/>
      <c r="P148" s="47"/>
      <c r="Q148" s="107"/>
    </row>
    <row r="149" spans="1:17" ht="16.5" hidden="1" thickBot="1">
      <c r="A149" s="49"/>
      <c r="B149" s="50"/>
      <c r="C149" s="51" t="s">
        <v>24</v>
      </c>
      <c r="D149" s="52"/>
      <c r="E149" s="53" t="s">
        <v>25</v>
      </c>
      <c r="F149" s="53" t="s">
        <v>26</v>
      </c>
      <c r="G149" s="52" t="s">
        <v>27</v>
      </c>
      <c r="H149" s="52" t="s">
        <v>28</v>
      </c>
      <c r="I149" s="52" t="s">
        <v>29</v>
      </c>
      <c r="J149" s="52" t="s">
        <v>30</v>
      </c>
      <c r="K149" s="52" t="s">
        <v>24</v>
      </c>
      <c r="L149" s="52"/>
      <c r="M149" s="52" t="s">
        <v>31</v>
      </c>
      <c r="N149" s="52" t="s">
        <v>28</v>
      </c>
      <c r="O149" s="52" t="s">
        <v>29</v>
      </c>
      <c r="P149" s="52" t="s">
        <v>30</v>
      </c>
      <c r="Q149" s="54" t="s">
        <v>32</v>
      </c>
    </row>
    <row r="150" spans="1:17" ht="5.25" customHeight="1" hidden="1">
      <c r="A150" s="55"/>
      <c r="B150" s="56"/>
      <c r="C150" s="56"/>
      <c r="D150" s="56"/>
      <c r="E150" s="57"/>
      <c r="F150" s="57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8"/>
    </row>
    <row r="151" spans="1:17" ht="27" hidden="1" thickBot="1">
      <c r="A151" s="109">
        <v>0.7041666666666662</v>
      </c>
      <c r="B151" s="60" t="s">
        <v>111</v>
      </c>
      <c r="C151" s="61" t="s">
        <v>24</v>
      </c>
      <c r="D151" s="62">
        <v>3</v>
      </c>
      <c r="E151" s="80" t="s">
        <v>112</v>
      </c>
      <c r="F151" s="63" t="s">
        <v>127</v>
      </c>
      <c r="G151" s="79"/>
      <c r="H151" s="60"/>
      <c r="I151" s="60"/>
      <c r="J151" s="60"/>
      <c r="K151" s="60"/>
      <c r="L151" s="64"/>
      <c r="M151" s="65"/>
      <c r="N151" s="65"/>
      <c r="O151" s="65"/>
      <c r="P151" s="65"/>
      <c r="Q151" s="66"/>
    </row>
    <row r="152" spans="1:17" ht="27" hidden="1" thickBot="1">
      <c r="A152" s="109">
        <v>0.7097222222222217</v>
      </c>
      <c r="B152" s="60" t="s">
        <v>118</v>
      </c>
      <c r="C152" s="61"/>
      <c r="D152" s="62">
        <v>259</v>
      </c>
      <c r="E152" s="63" t="s">
        <v>128</v>
      </c>
      <c r="F152" s="63" t="s">
        <v>129</v>
      </c>
      <c r="G152" s="63" t="s">
        <v>130</v>
      </c>
      <c r="H152" s="60" t="s">
        <v>131</v>
      </c>
      <c r="I152" s="60"/>
      <c r="J152" s="60"/>
      <c r="K152" s="60"/>
      <c r="L152" s="64"/>
      <c r="M152" s="65"/>
      <c r="N152" s="65"/>
      <c r="O152" s="65"/>
      <c r="P152" s="65"/>
      <c r="Q152" s="66"/>
    </row>
    <row r="153" spans="1:17" ht="27" hidden="1" thickBot="1">
      <c r="A153" s="109">
        <v>0.7152777777777772</v>
      </c>
      <c r="B153" s="60" t="s">
        <v>132</v>
      </c>
      <c r="C153" s="61"/>
      <c r="D153" s="62">
        <v>63</v>
      </c>
      <c r="E153" s="63" t="s">
        <v>119</v>
      </c>
      <c r="F153" s="63" t="s">
        <v>120</v>
      </c>
      <c r="G153" s="63" t="s">
        <v>121</v>
      </c>
      <c r="H153" s="60"/>
      <c r="I153" s="60"/>
      <c r="J153" s="60"/>
      <c r="K153" s="60"/>
      <c r="L153" s="64"/>
      <c r="M153" s="65"/>
      <c r="N153" s="65"/>
      <c r="O153" s="65"/>
      <c r="P153" s="65"/>
      <c r="Q153" s="66"/>
    </row>
    <row r="154" spans="1:17" ht="16.5" hidden="1" thickBot="1">
      <c r="A154" s="109">
        <v>0.7208333333333328</v>
      </c>
      <c r="B154" s="60" t="s">
        <v>37</v>
      </c>
      <c r="C154" s="61"/>
      <c r="D154" s="62"/>
      <c r="E154" s="63"/>
      <c r="F154" s="63"/>
      <c r="G154" s="63"/>
      <c r="H154" s="60"/>
      <c r="I154" s="60"/>
      <c r="J154" s="60"/>
      <c r="K154" s="60"/>
      <c r="L154" s="64"/>
      <c r="M154" s="65"/>
      <c r="N154" s="65"/>
      <c r="O154" s="65"/>
      <c r="P154" s="65"/>
      <c r="Q154" s="66"/>
    </row>
    <row r="155" spans="1:17" ht="5.25" customHeight="1" hidden="1">
      <c r="A155" s="67"/>
      <c r="B155" s="68"/>
      <c r="C155" s="69"/>
      <c r="D155" s="70"/>
      <c r="E155" s="71"/>
      <c r="F155" s="71"/>
      <c r="G155" s="72"/>
      <c r="H155" s="68"/>
      <c r="I155" s="68"/>
      <c r="J155" s="68"/>
      <c r="K155" s="68"/>
      <c r="L155" s="73"/>
      <c r="M155" s="74"/>
      <c r="N155" s="74"/>
      <c r="O155" s="74"/>
      <c r="P155" s="74"/>
      <c r="Q155" s="75"/>
    </row>
    <row r="156" spans="1:17" ht="5.25" customHeight="1" hidden="1">
      <c r="A156" s="97"/>
      <c r="B156" s="98"/>
      <c r="C156" s="99"/>
      <c r="D156" s="100"/>
      <c r="E156" s="101"/>
      <c r="F156" s="101"/>
      <c r="G156" s="101"/>
      <c r="H156" s="98"/>
      <c r="I156" s="98"/>
      <c r="J156" s="98"/>
      <c r="K156" s="98"/>
      <c r="L156" s="102"/>
      <c r="M156" s="103"/>
      <c r="N156" s="103"/>
      <c r="O156" s="103"/>
      <c r="P156" s="103"/>
      <c r="Q156" s="104"/>
    </row>
    <row r="157" spans="1:17" ht="15.75">
      <c r="A157" s="97"/>
      <c r="B157" s="98"/>
      <c r="C157" s="99"/>
      <c r="D157" s="110"/>
      <c r="E157" s="111"/>
      <c r="F157" s="111"/>
      <c r="G157" s="112"/>
      <c r="H157" s="98"/>
      <c r="I157" s="98"/>
      <c r="J157" s="98"/>
      <c r="K157" s="98"/>
      <c r="L157" s="102"/>
      <c r="M157" s="113"/>
      <c r="N157" s="113"/>
      <c r="O157" s="113"/>
      <c r="P157" s="113"/>
      <c r="Q157" s="114"/>
    </row>
    <row r="158" spans="1:17" ht="15.75">
      <c r="A158" s="97"/>
      <c r="B158" s="98"/>
      <c r="C158" s="99"/>
      <c r="D158" s="100"/>
      <c r="E158" s="111"/>
      <c r="F158" s="111"/>
      <c r="G158" s="101"/>
      <c r="H158" s="98"/>
      <c r="I158" s="98"/>
      <c r="J158" s="98"/>
      <c r="K158" s="98"/>
      <c r="L158" s="102"/>
      <c r="M158" s="113"/>
      <c r="N158" s="113"/>
      <c r="O158" s="113"/>
      <c r="P158" s="113"/>
      <c r="Q158" s="114"/>
    </row>
  </sheetData>
  <mergeCells count="140">
    <mergeCell ref="M148:P148"/>
    <mergeCell ref="A144:F144"/>
    <mergeCell ref="H144:K144"/>
    <mergeCell ref="O144:P146"/>
    <mergeCell ref="A145:F145"/>
    <mergeCell ref="H145:K145"/>
    <mergeCell ref="A146:F146"/>
    <mergeCell ref="A143:F143"/>
    <mergeCell ref="H143:K143"/>
    <mergeCell ref="M143:O143"/>
    <mergeCell ref="P143:Q143"/>
    <mergeCell ref="M132:P132"/>
    <mergeCell ref="A142:F142"/>
    <mergeCell ref="G142:L142"/>
    <mergeCell ref="M142:O142"/>
    <mergeCell ref="A128:F128"/>
    <mergeCell ref="H128:K128"/>
    <mergeCell ref="O128:P130"/>
    <mergeCell ref="A129:F129"/>
    <mergeCell ref="H129:K129"/>
    <mergeCell ref="A130:F130"/>
    <mergeCell ref="A127:F127"/>
    <mergeCell ref="H127:K127"/>
    <mergeCell ref="M127:O127"/>
    <mergeCell ref="P127:Q127"/>
    <mergeCell ref="M118:P118"/>
    <mergeCell ref="A126:F126"/>
    <mergeCell ref="G126:L126"/>
    <mergeCell ref="M126:O126"/>
    <mergeCell ref="A114:F114"/>
    <mergeCell ref="H114:K114"/>
    <mergeCell ref="O114:P116"/>
    <mergeCell ref="A115:F115"/>
    <mergeCell ref="H115:K115"/>
    <mergeCell ref="A116:F116"/>
    <mergeCell ref="A113:F113"/>
    <mergeCell ref="H113:K113"/>
    <mergeCell ref="M113:O113"/>
    <mergeCell ref="P113:Q113"/>
    <mergeCell ref="M103:P103"/>
    <mergeCell ref="A112:F112"/>
    <mergeCell ref="G112:L112"/>
    <mergeCell ref="M112:O112"/>
    <mergeCell ref="A99:F99"/>
    <mergeCell ref="H99:K99"/>
    <mergeCell ref="O99:P101"/>
    <mergeCell ref="A100:F100"/>
    <mergeCell ref="H100:K100"/>
    <mergeCell ref="A101:F101"/>
    <mergeCell ref="A98:F98"/>
    <mergeCell ref="H98:K98"/>
    <mergeCell ref="M98:O98"/>
    <mergeCell ref="P98:Q98"/>
    <mergeCell ref="M87:P87"/>
    <mergeCell ref="A97:F97"/>
    <mergeCell ref="G97:L97"/>
    <mergeCell ref="M97:O97"/>
    <mergeCell ref="A83:F83"/>
    <mergeCell ref="H83:K83"/>
    <mergeCell ref="O83:P85"/>
    <mergeCell ref="A84:F84"/>
    <mergeCell ref="H84:K84"/>
    <mergeCell ref="A85:F85"/>
    <mergeCell ref="A82:F82"/>
    <mergeCell ref="H82:K82"/>
    <mergeCell ref="M82:O82"/>
    <mergeCell ref="P82:Q82"/>
    <mergeCell ref="M72:P72"/>
    <mergeCell ref="A81:F81"/>
    <mergeCell ref="G81:L81"/>
    <mergeCell ref="M81:O81"/>
    <mergeCell ref="A68:F68"/>
    <mergeCell ref="H68:K68"/>
    <mergeCell ref="O68:P70"/>
    <mergeCell ref="A69:F69"/>
    <mergeCell ref="H69:K69"/>
    <mergeCell ref="A70:F70"/>
    <mergeCell ref="A67:F67"/>
    <mergeCell ref="H67:K67"/>
    <mergeCell ref="M67:O67"/>
    <mergeCell ref="P67:Q67"/>
    <mergeCell ref="M52:P52"/>
    <mergeCell ref="A66:F66"/>
    <mergeCell ref="G66:L66"/>
    <mergeCell ref="M66:O66"/>
    <mergeCell ref="A48:F48"/>
    <mergeCell ref="H48:K48"/>
    <mergeCell ref="O48:P50"/>
    <mergeCell ref="A49:F49"/>
    <mergeCell ref="H49:K49"/>
    <mergeCell ref="A50:F50"/>
    <mergeCell ref="A47:F47"/>
    <mergeCell ref="H47:K47"/>
    <mergeCell ref="M47:O47"/>
    <mergeCell ref="P47:Q47"/>
    <mergeCell ref="M34:P34"/>
    <mergeCell ref="A46:F46"/>
    <mergeCell ref="G46:L46"/>
    <mergeCell ref="M46:O46"/>
    <mergeCell ref="A30:F30"/>
    <mergeCell ref="H30:K30"/>
    <mergeCell ref="O30:P32"/>
    <mergeCell ref="A31:F31"/>
    <mergeCell ref="H31:K31"/>
    <mergeCell ref="A32:F32"/>
    <mergeCell ref="A29:F29"/>
    <mergeCell ref="H29:K29"/>
    <mergeCell ref="M29:O29"/>
    <mergeCell ref="P29:Q29"/>
    <mergeCell ref="M20:P20"/>
    <mergeCell ref="A28:F28"/>
    <mergeCell ref="G28:L28"/>
    <mergeCell ref="M28:O28"/>
    <mergeCell ref="A16:F16"/>
    <mergeCell ref="H16:K16"/>
    <mergeCell ref="O16:P18"/>
    <mergeCell ref="A17:F17"/>
    <mergeCell ref="H17:K17"/>
    <mergeCell ref="A18:F18"/>
    <mergeCell ref="A15:F15"/>
    <mergeCell ref="H15:K15"/>
    <mergeCell ref="M15:O15"/>
    <mergeCell ref="P15:Q15"/>
    <mergeCell ref="M7:P7"/>
    <mergeCell ref="A14:F14"/>
    <mergeCell ref="G14:L14"/>
    <mergeCell ref="M14:O14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2010-10-07T17:54:10Z</dcterms:created>
  <dcterms:modified xsi:type="dcterms:W3CDTF">2010-10-07T18:08:44Z</dcterms:modified>
  <cp:category/>
  <cp:version/>
  <cp:contentType/>
  <cp:contentStatus/>
</cp:coreProperties>
</file>