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86" documentId="8_{7299DA42-F519-473C-B5C1-56C3FD284E7B}" xr6:coauthVersionLast="47" xr6:coauthVersionMax="47" xr10:uidLastSave="{AC168D76-27F7-4539-96BC-E024C124F77E}"/>
  <bookViews>
    <workbookView xWindow="-120" yWindow="-120" windowWidth="20730" windowHeight="11160" firstSheet="6" activeTab="6" xr2:uid="{00000000-000D-0000-FFFF-FFFF00000000}"/>
  </bookViews>
  <sheets>
    <sheet name="Class 1 Prelim  17a" sheetId="4" r:id="rId1"/>
    <sheet name="Class 2 Prelim 19 Q" sheetId="5" r:id="rId2"/>
    <sheet name="Class 3 Novice 23" sheetId="6" r:id="rId3"/>
    <sheet name="Class 4 Novice 39" sheetId="7" r:id="rId4"/>
    <sheet name="Class 5 Ele 45" sheetId="8" r:id="rId5"/>
    <sheet name="Class 6 Ele 53 Q" sheetId="9" r:id="rId6"/>
    <sheet name="Class 7 Medium 69" sheetId="10" r:id="rId7"/>
    <sheet name="Class 8 Med 75 Q" sheetId="11" r:id="rId8"/>
    <sheet name="Class 9 AM85" sheetId="28" r:id="rId9"/>
    <sheet name="Class 10 AM91 Q" sheetId="12" r:id="rId10"/>
    <sheet name="Class 12 PSG" sheetId="23" r:id="rId11"/>
    <sheet name="Class 13 Inter I" sheetId="24" r:id="rId12"/>
    <sheet name="Class 36 Prelim FSM " sheetId="33" r:id="rId13"/>
    <sheet name="Class 37 Novice FSM " sheetId="25" r:id="rId14"/>
    <sheet name="Class 38 Ele FSM " sheetId="29" r:id="rId15"/>
    <sheet name="Class 39 Med FSM " sheetId="30" r:id="rId16"/>
    <sheet name="Class 40 Adv Med FSM " sheetId="34" r:id="rId17"/>
    <sheet name="Class 41 PSG FSM " sheetId="31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4" l="1"/>
  <c r="I11" i="12"/>
  <c r="I12" i="23"/>
  <c r="I11" i="23"/>
  <c r="I14" i="23"/>
  <c r="I13" i="23"/>
  <c r="I12" i="34"/>
  <c r="I11" i="34"/>
  <c r="I12" i="28"/>
  <c r="I13" i="28"/>
  <c r="I11" i="28"/>
  <c r="I11" i="30"/>
  <c r="I13" i="30"/>
  <c r="I12" i="30"/>
  <c r="I14" i="11"/>
  <c r="I12" i="11"/>
  <c r="I11" i="11"/>
  <c r="I13" i="11"/>
  <c r="I11" i="9"/>
  <c r="I12" i="9"/>
  <c r="I13" i="9"/>
  <c r="I13" i="10"/>
  <c r="I12" i="10"/>
  <c r="I11" i="10"/>
  <c r="I12" i="25"/>
  <c r="I11" i="25"/>
  <c r="I11" i="33"/>
  <c r="I11" i="29"/>
  <c r="I12" i="29"/>
  <c r="I12" i="8"/>
  <c r="I11" i="8"/>
  <c r="I11" i="7"/>
  <c r="I12" i="7"/>
  <c r="I13" i="7"/>
  <c r="I14" i="7"/>
  <c r="I11" i="6"/>
  <c r="I14" i="6"/>
  <c r="I12" i="6"/>
  <c r="I13" i="6"/>
  <c r="I13" i="5"/>
  <c r="I14" i="5"/>
  <c r="I15" i="5"/>
  <c r="I12" i="5"/>
  <c r="I11" i="5"/>
  <c r="I13" i="4"/>
  <c r="I14" i="4"/>
  <c r="I11" i="4"/>
  <c r="I12" i="4"/>
</calcChain>
</file>

<file path=xl/sharedStrings.xml><?xml version="1.0" encoding="utf-8"?>
<sst xmlns="http://schemas.openxmlformats.org/spreadsheetml/2006/main" count="678" uniqueCount="229">
  <si>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</si>
  <si>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</si>
  <si>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</si>
  <si>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</si>
  <si>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</si>
  <si>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</si>
  <si>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</si>
  <si>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</si>
  <si>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</si>
  <si>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</si>
  <si>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</si>
  <si>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</si>
  <si>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</si>
  <si>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</si>
  <si>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</si>
  <si>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</si>
  <si>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</si>
  <si>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</si>
  <si>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</si>
  <si>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</si>
  <si>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</si>
  <si>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</si>
  <si>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</si>
  <si>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19</t>
  </si>
  <si>
    <t>21</t>
  </si>
  <si>
    <t>6</t>
  </si>
  <si>
    <t>11</t>
  </si>
  <si>
    <t>7</t>
  </si>
  <si>
    <t>10</t>
  </si>
  <si>
    <t>5</t>
  </si>
  <si>
    <t>14</t>
  </si>
  <si>
    <t>13</t>
  </si>
  <si>
    <t>1</t>
  </si>
  <si>
    <t>30</t>
  </si>
  <si>
    <t>29</t>
  </si>
  <si>
    <t>32</t>
  </si>
  <si>
    <t>Venue : Brook Farm EC</t>
  </si>
  <si>
    <t>16</t>
  </si>
  <si>
    <t>22</t>
  </si>
  <si>
    <t>23</t>
  </si>
  <si>
    <t>25</t>
  </si>
  <si>
    <t>28</t>
  </si>
  <si>
    <t>4</t>
  </si>
  <si>
    <t>Total Points: 340</t>
  </si>
  <si>
    <t>Test/Class : PSG / 12</t>
  </si>
  <si>
    <t>Test/Class : Inter I / 13</t>
  </si>
  <si>
    <t xml:space="preserve">Place </t>
  </si>
  <si>
    <t>,</t>
  </si>
  <si>
    <t>36</t>
  </si>
  <si>
    <t>Jessica Williams</t>
  </si>
  <si>
    <t>59196</t>
  </si>
  <si>
    <t>37</t>
  </si>
  <si>
    <t>Rosie Lonergan</t>
  </si>
  <si>
    <t>1513668</t>
  </si>
  <si>
    <t>Thorndons Orlando</t>
  </si>
  <si>
    <t>1941171</t>
  </si>
  <si>
    <t>Andrea Rawley</t>
  </si>
  <si>
    <t>1810628</t>
  </si>
  <si>
    <t>Ardglass Jazz</t>
  </si>
  <si>
    <t>1830944</t>
  </si>
  <si>
    <t>Aragon House Francesca</t>
  </si>
  <si>
    <t>1945498</t>
  </si>
  <si>
    <t xml:space="preserve">Event Type : BD Reg I-GP + FSM </t>
  </si>
  <si>
    <t>2</t>
  </si>
  <si>
    <t>Event Type : BD Reg I-GP + FSM</t>
  </si>
  <si>
    <t>38</t>
  </si>
  <si>
    <t>26</t>
  </si>
  <si>
    <t>31</t>
  </si>
  <si>
    <t>27</t>
  </si>
  <si>
    <t>Lisa Kimm</t>
  </si>
  <si>
    <t>370061</t>
  </si>
  <si>
    <t>Showmakers Gemini</t>
  </si>
  <si>
    <t>1531940</t>
  </si>
  <si>
    <t xml:space="preserve">Event Type : Reg BD I - GP + FSM </t>
  </si>
  <si>
    <t>8</t>
  </si>
  <si>
    <t>Claire Knowles</t>
  </si>
  <si>
    <t>23493</t>
  </si>
  <si>
    <t>Tracy Wright</t>
  </si>
  <si>
    <t>9784</t>
  </si>
  <si>
    <t>Beat Box</t>
  </si>
  <si>
    <t>1832437</t>
  </si>
  <si>
    <t>3</t>
  </si>
  <si>
    <t>18</t>
  </si>
  <si>
    <t>Angela Fenn</t>
  </si>
  <si>
    <t>335576</t>
  </si>
  <si>
    <t>Kit Rolfe</t>
  </si>
  <si>
    <t>31631</t>
  </si>
  <si>
    <t>Kavanaghs Imperial Assal</t>
  </si>
  <si>
    <t>1937124</t>
  </si>
  <si>
    <t>Shelly Reeve-Smith</t>
  </si>
  <si>
    <t>82821</t>
  </si>
  <si>
    <t>Foxtrott</t>
  </si>
  <si>
    <t>1433454</t>
  </si>
  <si>
    <t>Total Points: 180</t>
  </si>
  <si>
    <t xml:space="preserve">Total Points: 300 </t>
  </si>
  <si>
    <t>Total Points: 400</t>
  </si>
  <si>
    <t>Start Date : 30 May 2022</t>
  </si>
  <si>
    <t xml:space="preserve">Judge(s) : Graham Andrews </t>
  </si>
  <si>
    <t>Louisa Gordon</t>
  </si>
  <si>
    <t>1922696</t>
  </si>
  <si>
    <t>Ballymahons Beauty</t>
  </si>
  <si>
    <t>1946047</t>
  </si>
  <si>
    <t>Janet Massey</t>
  </si>
  <si>
    <t>1918666</t>
  </si>
  <si>
    <t>Chiaro</t>
  </si>
  <si>
    <t>1940471</t>
  </si>
  <si>
    <t>Judge(s) : Graham Andrews</t>
  </si>
  <si>
    <t>Octavia Abbott</t>
  </si>
  <si>
    <t>1915379</t>
  </si>
  <si>
    <t>Baldrick ll</t>
  </si>
  <si>
    <t>1944852</t>
  </si>
  <si>
    <t>Test/Class : N23 / 3</t>
  </si>
  <si>
    <t>Tom Hawkins</t>
  </si>
  <si>
    <t>400195</t>
  </si>
  <si>
    <t>Kalimba</t>
  </si>
  <si>
    <t>1634587</t>
  </si>
  <si>
    <t>Rocky Leahy</t>
  </si>
  <si>
    <t>1917968</t>
  </si>
  <si>
    <t>Waxwing Pocket Money</t>
  </si>
  <si>
    <t>1832292</t>
  </si>
  <si>
    <t>Denise Burry</t>
  </si>
  <si>
    <t>1511732</t>
  </si>
  <si>
    <t>Zorrita - Nadales</t>
  </si>
  <si>
    <t>1936155</t>
  </si>
  <si>
    <t>Test/Class : N39 / 4</t>
  </si>
  <si>
    <t>Daisy Adamson</t>
  </si>
  <si>
    <t>1919997</t>
  </si>
  <si>
    <t>Sugar Rush I</t>
  </si>
  <si>
    <t>1942376</t>
  </si>
  <si>
    <t xml:space="preserve">Test/Class : E45 /5 </t>
  </si>
  <si>
    <t>Lorien's Graceful</t>
  </si>
  <si>
    <t>1730740</t>
  </si>
  <si>
    <t>Stephanie Newman</t>
  </si>
  <si>
    <t>1810869</t>
  </si>
  <si>
    <t>Roman II</t>
  </si>
  <si>
    <t>1733124</t>
  </si>
  <si>
    <t>Test/Class : E53 / 6</t>
  </si>
  <si>
    <t>Judge(s) : Pam Bushell</t>
  </si>
  <si>
    <t>Tina Penny</t>
  </si>
  <si>
    <t>1035246</t>
  </si>
  <si>
    <t>Pro-Liberty</t>
  </si>
  <si>
    <t>1831325</t>
  </si>
  <si>
    <t>Test/Class : M69 / 7</t>
  </si>
  <si>
    <t>Amanda Gillett</t>
  </si>
  <si>
    <t>238252</t>
  </si>
  <si>
    <t>Earl Winston</t>
  </si>
  <si>
    <t>1630294</t>
  </si>
  <si>
    <t>Lucy Davies</t>
  </si>
  <si>
    <t>220744</t>
  </si>
  <si>
    <t>Flormagio</t>
  </si>
  <si>
    <t>1832539</t>
  </si>
  <si>
    <t>24</t>
  </si>
  <si>
    <t>Coral Bloom</t>
  </si>
  <si>
    <t>206709</t>
  </si>
  <si>
    <t>Gershwin</t>
  </si>
  <si>
    <t>1732086</t>
  </si>
  <si>
    <t>Sue Penny</t>
  </si>
  <si>
    <t>1411435</t>
  </si>
  <si>
    <t>Amingo</t>
  </si>
  <si>
    <t>51585</t>
  </si>
  <si>
    <t>Test/Class : M75 / 8</t>
  </si>
  <si>
    <t>33</t>
  </si>
  <si>
    <t>Sian Sheridan</t>
  </si>
  <si>
    <t>60640</t>
  </si>
  <si>
    <t>Ardie</t>
  </si>
  <si>
    <t>55743</t>
  </si>
  <si>
    <t>Shirley Babb</t>
  </si>
  <si>
    <t>160130</t>
  </si>
  <si>
    <t>Sorrentino D</t>
  </si>
  <si>
    <t>1532538</t>
  </si>
  <si>
    <t>Test/Class : AM 85 / 9</t>
  </si>
  <si>
    <t>Test/Class : AM 91 / 10</t>
  </si>
  <si>
    <t>Garfield VDW</t>
  </si>
  <si>
    <t>1635350</t>
  </si>
  <si>
    <t>Belinda Spence</t>
  </si>
  <si>
    <t>113832</t>
  </si>
  <si>
    <t>Sonnen Prinz 3</t>
  </si>
  <si>
    <t>1731961</t>
  </si>
  <si>
    <t>Shelley Brooks</t>
  </si>
  <si>
    <t>142662</t>
  </si>
  <si>
    <t>DALTON II</t>
  </si>
  <si>
    <t>1534700</t>
  </si>
  <si>
    <t>Singing Skyjacker</t>
  </si>
  <si>
    <t>56332</t>
  </si>
  <si>
    <t>Dun-lin</t>
  </si>
  <si>
    <t>1831517</t>
  </si>
  <si>
    <t xml:space="preserve">Test/Class : Prelim FSM / 36 </t>
  </si>
  <si>
    <t xml:space="preserve">Test/Class : Novice FSM / 37 </t>
  </si>
  <si>
    <t xml:space="preserve">Test/Class : Ele FSM / 38 </t>
  </si>
  <si>
    <t xml:space="preserve">Test/Class : Med FSM / 39 </t>
  </si>
  <si>
    <t>Wendi Walker</t>
  </si>
  <si>
    <t>1612021</t>
  </si>
  <si>
    <t>JEREZANO CLXI</t>
  </si>
  <si>
    <t>1633497</t>
  </si>
  <si>
    <t>Jackie Shearer</t>
  </si>
  <si>
    <t>286257</t>
  </si>
  <si>
    <t>Africa II</t>
  </si>
  <si>
    <t>1432945</t>
  </si>
  <si>
    <t>Sarah Coulten</t>
  </si>
  <si>
    <t>29246</t>
  </si>
  <si>
    <t>Jaleo I</t>
  </si>
  <si>
    <t>1941978</t>
  </si>
  <si>
    <t>Daisy Coakley</t>
  </si>
  <si>
    <t>283525</t>
  </si>
  <si>
    <t>Santorini</t>
  </si>
  <si>
    <t>58322</t>
  </si>
  <si>
    <t>Trixi Gingell</t>
  </si>
  <si>
    <t>370193</t>
  </si>
  <si>
    <t>Contudo</t>
  </si>
  <si>
    <t>1635645</t>
  </si>
  <si>
    <t xml:space="preserve">Test/Class : Adv Med FSM / 40 </t>
  </si>
  <si>
    <t xml:space="preserve">Test/Class : PSG FSM / 41 </t>
  </si>
  <si>
    <t>1B</t>
  </si>
  <si>
    <t>2B</t>
  </si>
  <si>
    <t>3B</t>
  </si>
  <si>
    <t>Total Points: 260</t>
  </si>
  <si>
    <t>1S</t>
  </si>
  <si>
    <t>2S</t>
  </si>
  <si>
    <t>1G</t>
  </si>
  <si>
    <t>2G</t>
  </si>
  <si>
    <t>1G (1st)</t>
  </si>
  <si>
    <t>Total Points: 330</t>
  </si>
  <si>
    <t>Total Points: 370</t>
  </si>
  <si>
    <t>1S (1st)</t>
  </si>
  <si>
    <t>3S</t>
  </si>
  <si>
    <t>4S</t>
  </si>
  <si>
    <t>5S</t>
  </si>
  <si>
    <t>Total Points: 300</t>
  </si>
  <si>
    <t>Total Points: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</si>
</sst>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</fills>
  <borders count="7">
    <border>
      <left/>
      <right/>
      <top/>
      <bottom/>
      <diagonal/>
    </border>
    <border>
      <left style="thin">
        <color rgb="FF1D3441"/>
      </left>
      <right style="thin">
        <color rgb="FF1D3441"/>
      </right>
      <top style="thin">
        <color rgb="FF1D3441"/>
      </top>
      <bottom style="thin">
        <color rgb="FF1D34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2" xfId="0" applyBorder="1"/>
    <xf numFmtId="0" fontId="2" fillId="0" borderId="0" xfId="1" applyFont="1"/>
    <xf numFmtId="0" fontId="4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6" fillId="2" borderId="3" xfId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20" fontId="8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2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164" fontId="9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10" fontId="0" fillId="0" borderId="0" xfId="0" applyNumberFormat="1"/>
    <xf numFmtId="10" fontId="2" fillId="0" borderId="0" xfId="1" applyNumberFormat="1" applyFont="1"/>
    <xf numFmtId="10" fontId="6" fillId="2" borderId="2" xfId="1" applyNumberFormat="1" applyFont="1" applyFill="1" applyBorder="1" applyAlignment="1">
      <alignment horizontal="center"/>
    </xf>
    <xf numFmtId="10" fontId="9" fillId="0" borderId="2" xfId="0" applyNumberFormat="1" applyFont="1" applyBorder="1"/>
    <xf numFmtId="10" fontId="9" fillId="0" borderId="2" xfId="0" applyNumberFormat="1" applyFont="1" applyBorder="1" applyAlignment="1">
      <alignment horizontal="right"/>
    </xf>
    <xf numFmtId="164" fontId="0" fillId="0" borderId="0" xfId="0" applyNumberFormat="1"/>
    <xf numFmtId="164" fontId="2" fillId="0" borderId="0" xfId="1" applyNumberFormat="1" applyFont="1"/>
    <xf numFmtId="164" fontId="6" fillId="2" borderId="2" xfId="1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right"/>
    </xf>
    <xf numFmtId="10" fontId="9" fillId="0" borderId="2" xfId="0" applyNumberFormat="1" applyFont="1" applyBorder="1" applyAlignment="1">
      <alignment horizontal="left"/>
    </xf>
    <xf numFmtId="10" fontId="6" fillId="2" borderId="3" xfId="1" applyNumberFormat="1" applyFont="1" applyFill="1" applyBorder="1" applyAlignment="1">
      <alignment horizontal="center"/>
    </xf>
    <xf numFmtId="10" fontId="7" fillId="0" borderId="2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5" xfId="0" applyFont="1" applyFill="1" applyBorder="1"/>
    <xf numFmtId="20" fontId="0" fillId="0" borderId="2" xfId="0" applyNumberFormat="1" applyBorder="1" applyAlignment="1">
      <alignment horizontal="left"/>
    </xf>
    <xf numFmtId="20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6" fillId="2" borderId="2" xfId="1" applyFont="1" applyFill="1" applyBorder="1" applyAlignment="1">
      <alignment horizontal="right"/>
    </xf>
    <xf numFmtId="10" fontId="0" fillId="0" borderId="2" xfId="0" applyNumberFormat="1" applyBorder="1"/>
    <xf numFmtId="0" fontId="0" fillId="0" borderId="2" xfId="0" applyFill="1" applyBorder="1"/>
    <xf numFmtId="0" fontId="8" fillId="0" borderId="2" xfId="1" applyFont="1" applyFill="1" applyBorder="1" applyAlignment="1">
      <alignment horizontal="right"/>
    </xf>
    <xf numFmtId="10" fontId="9" fillId="0" borderId="2" xfId="0" applyNumberFormat="1" applyFont="1" applyFill="1" applyBorder="1" applyAlignment="1">
      <alignment horizontal="right"/>
    </xf>
    <xf numFmtId="0" fontId="0" fillId="0" borderId="0" xfId="0" applyFill="1"/>
    <xf numFmtId="0" fontId="8" fillId="0" borderId="2" xfId="0" applyFont="1" applyBorder="1"/>
    <xf numFmtId="0" fontId="9" fillId="0" borderId="6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A12" sqref="A12"/>
    </sheetView>
  </sheetViews>
  <sheetFormatPr defaultRowHeight="15" x14ac:dyDescent="0.25"/>
  <cols>
    <col min="3" max="3" width="24.28515625" customWidth="1"/>
    <col min="5" max="5" width="30.42578125" customWidth="1"/>
    <col min="8" max="8" width="9.140625" style="28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97</v>
      </c>
    </row>
    <row r="9" spans="1:10" x14ac:dyDescent="0.25">
      <c r="A9" s="2"/>
      <c r="B9" s="2"/>
      <c r="C9" s="2"/>
      <c r="D9" s="2"/>
      <c r="E9" s="2"/>
      <c r="F9" s="2"/>
      <c r="G9" s="2"/>
      <c r="H9" s="29"/>
      <c r="I9" s="24"/>
      <c r="J9" s="2"/>
    </row>
    <row r="10" spans="1:10" ht="15.75" x14ac:dyDescent="0.25">
      <c r="A10" s="7" t="s">
        <v>46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30" t="s">
        <v>7</v>
      </c>
      <c r="I10" s="25" t="s">
        <v>8</v>
      </c>
      <c r="J10" s="7" t="s">
        <v>9</v>
      </c>
    </row>
    <row r="11" spans="1:10" ht="20.100000000000001" customHeight="1" x14ac:dyDescent="0.25">
      <c r="A11" s="46" t="s">
        <v>218</v>
      </c>
      <c r="B11" s="15" t="s">
        <v>28</v>
      </c>
      <c r="C11" s="15" t="s">
        <v>52</v>
      </c>
      <c r="D11" s="15" t="s">
        <v>53</v>
      </c>
      <c r="E11" s="15" t="s">
        <v>60</v>
      </c>
      <c r="F11" s="15" t="s">
        <v>61</v>
      </c>
      <c r="G11" s="15" t="s">
        <v>12</v>
      </c>
      <c r="H11" s="20">
        <v>198</v>
      </c>
      <c r="I11" s="26">
        <f>H11/290</f>
        <v>0.6827586206896552</v>
      </c>
      <c r="J11" s="15">
        <v>70</v>
      </c>
    </row>
    <row r="12" spans="1:10" ht="20.100000000000001" customHeight="1" x14ac:dyDescent="0.25">
      <c r="A12" s="15" t="s">
        <v>219</v>
      </c>
      <c r="B12" s="15" t="s">
        <v>42</v>
      </c>
      <c r="C12" s="15" t="s">
        <v>52</v>
      </c>
      <c r="D12" s="15" t="s">
        <v>53</v>
      </c>
      <c r="E12" s="15" t="s">
        <v>54</v>
      </c>
      <c r="F12" s="15" t="s">
        <v>55</v>
      </c>
      <c r="G12" s="15" t="s">
        <v>12</v>
      </c>
      <c r="H12" s="20">
        <v>197.5</v>
      </c>
      <c r="I12" s="26">
        <f>H12/290</f>
        <v>0.68103448275862066</v>
      </c>
      <c r="J12" s="15">
        <v>68</v>
      </c>
    </row>
    <row r="13" spans="1:10" ht="20.100000000000001" customHeight="1" x14ac:dyDescent="0.25">
      <c r="A13" s="15" t="s">
        <v>212</v>
      </c>
      <c r="B13" s="15" t="s">
        <v>26</v>
      </c>
      <c r="C13" s="15" t="s">
        <v>98</v>
      </c>
      <c r="D13" s="15" t="s">
        <v>99</v>
      </c>
      <c r="E13" s="15" t="s">
        <v>100</v>
      </c>
      <c r="F13" s="15" t="s">
        <v>101</v>
      </c>
      <c r="G13" s="15" t="s">
        <v>13</v>
      </c>
      <c r="H13" s="20">
        <v>198.5</v>
      </c>
      <c r="I13" s="26">
        <f>H13/290</f>
        <v>0.68448275862068964</v>
      </c>
      <c r="J13" s="15">
        <v>70</v>
      </c>
    </row>
    <row r="14" spans="1:10" s="19" customFormat="1" ht="20.100000000000001" customHeight="1" x14ac:dyDescent="0.25">
      <c r="A14" s="15" t="s">
        <v>213</v>
      </c>
      <c r="B14" s="15" t="s">
        <v>41</v>
      </c>
      <c r="C14" s="15" t="s">
        <v>102</v>
      </c>
      <c r="D14" s="15" t="s">
        <v>103</v>
      </c>
      <c r="E14" s="15" t="s">
        <v>104</v>
      </c>
      <c r="F14" s="15" t="s">
        <v>105</v>
      </c>
      <c r="G14" s="15" t="s">
        <v>13</v>
      </c>
      <c r="H14" s="20">
        <v>185.5</v>
      </c>
      <c r="I14" s="26">
        <f>H14/290</f>
        <v>0.6396551724137931</v>
      </c>
      <c r="J14" s="15">
        <v>65</v>
      </c>
    </row>
    <row r="15" spans="1:10" ht="20.100000000000001" customHeight="1" x14ac:dyDescent="0.25">
      <c r="A15" s="38"/>
      <c r="B15" s="16"/>
      <c r="C15" s="16"/>
      <c r="D15" s="16"/>
      <c r="E15" s="16"/>
      <c r="F15" s="16"/>
      <c r="G15" s="16"/>
      <c r="H15" s="31"/>
      <c r="I15" s="26"/>
      <c r="J15" s="18"/>
    </row>
    <row r="16" spans="1:10" ht="20.100000000000001" customHeight="1" x14ac:dyDescent="0.25">
      <c r="A16" s="38"/>
      <c r="B16" s="15"/>
      <c r="C16" s="15"/>
      <c r="D16" s="35"/>
      <c r="E16" s="15"/>
      <c r="F16" s="15"/>
      <c r="G16" s="15"/>
      <c r="H16" s="20"/>
      <c r="I16" s="26"/>
      <c r="J16" s="15"/>
    </row>
    <row r="17" spans="1:10" ht="20.100000000000001" customHeight="1" x14ac:dyDescent="0.25">
      <c r="A17" s="38"/>
      <c r="B17" s="16"/>
      <c r="C17" s="15"/>
      <c r="D17" s="15"/>
      <c r="E17" s="15"/>
      <c r="F17" s="15"/>
      <c r="G17" s="15"/>
      <c r="H17" s="20"/>
      <c r="I17" s="26"/>
      <c r="J17" s="15"/>
    </row>
    <row r="18" spans="1:10" ht="20.100000000000001" customHeight="1" x14ac:dyDescent="0.25">
      <c r="A18" s="38"/>
      <c r="B18" s="15"/>
      <c r="C18" s="15"/>
      <c r="D18" s="15"/>
      <c r="E18" s="15"/>
      <c r="F18" s="15"/>
      <c r="G18" s="15"/>
      <c r="H18" s="20"/>
      <c r="I18" s="26"/>
      <c r="J18" s="15"/>
    </row>
    <row r="19" spans="1:10" ht="15.75" x14ac:dyDescent="0.25">
      <c r="J19" s="36"/>
    </row>
  </sheetData>
  <sortState xmlns:xlrd2="http://schemas.microsoft.com/office/spreadsheetml/2017/richdata2" ref="A11:J12">
    <sortCondition ref="G11:G12" customList="Gold,Silver,Bronze"/>
    <sortCondition descending="1" ref="H11:H12"/>
    <sortCondition descending="1" ref="J11:J12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workbookViewId="0">
      <selection activeCell="A11" sqref="A11"/>
    </sheetView>
  </sheetViews>
  <sheetFormatPr defaultRowHeight="15" x14ac:dyDescent="0.25"/>
  <cols>
    <col min="3" max="3" width="19.85546875" customWidth="1"/>
    <col min="5" max="5" width="20.85546875" customWidth="1"/>
    <col min="8" max="8" width="11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171</v>
      </c>
    </row>
    <row r="6" spans="1:10" ht="18.75" x14ac:dyDescent="0.3">
      <c r="A6" s="3" t="s">
        <v>228</v>
      </c>
    </row>
    <row r="7" spans="1:10" ht="18.75" x14ac:dyDescent="0.3">
      <c r="A7" s="3" t="s">
        <v>137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212</v>
      </c>
      <c r="B11" s="15" t="s">
        <v>37</v>
      </c>
      <c r="C11" s="15" t="s">
        <v>69</v>
      </c>
      <c r="D11" s="15" t="s">
        <v>70</v>
      </c>
      <c r="E11" s="15" t="s">
        <v>71</v>
      </c>
      <c r="F11" s="15" t="s">
        <v>72</v>
      </c>
      <c r="G11" s="15" t="s">
        <v>13</v>
      </c>
      <c r="H11" s="1">
        <v>257</v>
      </c>
      <c r="I11" s="34">
        <f>H11/390</f>
        <v>0.65897435897435896</v>
      </c>
      <c r="J11" s="1">
        <v>55</v>
      </c>
    </row>
    <row r="12" spans="1:10" ht="20.100000000000001" customHeight="1" x14ac:dyDescent="0.25">
      <c r="A12" s="37"/>
      <c r="B12" s="1"/>
      <c r="C12" s="1"/>
      <c r="D12" s="1"/>
      <c r="E12" s="1"/>
      <c r="F12" s="1"/>
      <c r="G12" s="1"/>
      <c r="H12" s="1"/>
      <c r="I12" s="34"/>
      <c r="J12" s="1"/>
    </row>
    <row r="13" spans="1:10" ht="20.100000000000001" customHeight="1" x14ac:dyDescent="0.25">
      <c r="A13" s="37"/>
      <c r="B13" s="1"/>
      <c r="C13" s="1"/>
      <c r="D13" s="1"/>
      <c r="E13" s="1"/>
      <c r="F13" s="1"/>
      <c r="G13" s="1"/>
      <c r="H13" s="1"/>
      <c r="I13" s="34"/>
      <c r="J13" s="1"/>
    </row>
    <row r="14" spans="1:10" ht="20.100000000000001" customHeight="1" x14ac:dyDescent="0.25">
      <c r="A14" s="37"/>
      <c r="B14" s="21"/>
      <c r="C14" s="1"/>
      <c r="D14" s="1"/>
      <c r="E14" s="1"/>
      <c r="F14" s="1"/>
      <c r="G14" s="1"/>
      <c r="H14" s="15"/>
      <c r="I14" s="34"/>
      <c r="J14" s="13"/>
    </row>
    <row r="18" spans="2:10" ht="18.75" x14ac:dyDescent="0.3">
      <c r="B18" s="48"/>
      <c r="C18" s="49"/>
      <c r="D18" s="49"/>
      <c r="E18" s="49"/>
      <c r="F18" s="49"/>
      <c r="G18" s="49"/>
      <c r="H18" s="49"/>
      <c r="I18" s="49"/>
      <c r="J18" s="49"/>
    </row>
    <row r="20" spans="2:10" ht="18.75" x14ac:dyDescent="0.3">
      <c r="B20" s="48"/>
      <c r="C20" s="48"/>
      <c r="D20" s="48"/>
      <c r="E20" s="48"/>
      <c r="F20" s="48"/>
      <c r="G20" s="48"/>
      <c r="H20" s="48"/>
      <c r="I20" s="48"/>
      <c r="J20" s="48"/>
    </row>
  </sheetData>
  <sortState xmlns:xlrd2="http://schemas.microsoft.com/office/spreadsheetml/2017/richdata2" ref="A11:J13">
    <sortCondition ref="G11:G13" customList="Gold,Silver,Bronze"/>
    <sortCondition descending="1" ref="H11:H13"/>
  </sortState>
  <mergeCells count="2">
    <mergeCell ref="B18:J18"/>
    <mergeCell ref="B20:J20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4"/>
  <sheetViews>
    <sheetView workbookViewId="0">
      <selection activeCell="A14" sqref="A14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44</v>
      </c>
    </row>
    <row r="6" spans="1:10" ht="18.75" x14ac:dyDescent="0.3">
      <c r="A6" s="3" t="s">
        <v>43</v>
      </c>
    </row>
    <row r="7" spans="1:10" ht="18.75" x14ac:dyDescent="0.3">
      <c r="A7" s="3" t="s">
        <v>137</v>
      </c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3" t="s">
        <v>8</v>
      </c>
      <c r="J10" s="5" t="s">
        <v>9</v>
      </c>
    </row>
    <row r="11" spans="1:10" ht="20.100000000000001" customHeight="1" x14ac:dyDescent="0.25">
      <c r="A11" s="15" t="s">
        <v>218</v>
      </c>
      <c r="B11" s="15" t="s">
        <v>38</v>
      </c>
      <c r="C11" s="15" t="s">
        <v>174</v>
      </c>
      <c r="D11" s="15" t="s">
        <v>175</v>
      </c>
      <c r="E11" s="15" t="s">
        <v>176</v>
      </c>
      <c r="F11" s="15" t="s">
        <v>177</v>
      </c>
      <c r="G11" s="15" t="s">
        <v>12</v>
      </c>
      <c r="H11" s="15">
        <v>223.5</v>
      </c>
      <c r="I11" s="26">
        <f>H11/340</f>
        <v>0.65735294117647058</v>
      </c>
      <c r="J11" s="15">
        <v>14</v>
      </c>
    </row>
    <row r="12" spans="1:10" ht="20.100000000000001" customHeight="1" x14ac:dyDescent="0.25">
      <c r="A12" s="15" t="s">
        <v>216</v>
      </c>
      <c r="B12" s="15" t="s">
        <v>81</v>
      </c>
      <c r="C12" s="15" t="s">
        <v>77</v>
      </c>
      <c r="D12" s="15" t="s">
        <v>78</v>
      </c>
      <c r="E12" s="15" t="s">
        <v>79</v>
      </c>
      <c r="F12" s="15" t="s">
        <v>80</v>
      </c>
      <c r="G12" s="15" t="s">
        <v>14</v>
      </c>
      <c r="H12" s="15">
        <v>238.5</v>
      </c>
      <c r="I12" s="26">
        <f>H12/340</f>
        <v>0.70147058823529407</v>
      </c>
      <c r="J12" s="15">
        <v>16</v>
      </c>
    </row>
    <row r="13" spans="1:10" ht="20.100000000000001" customHeight="1" x14ac:dyDescent="0.25">
      <c r="A13" s="15" t="s">
        <v>217</v>
      </c>
      <c r="B13" s="15" t="s">
        <v>65</v>
      </c>
      <c r="C13" s="15" t="s">
        <v>89</v>
      </c>
      <c r="D13" s="15" t="s">
        <v>90</v>
      </c>
      <c r="E13" s="15" t="s">
        <v>172</v>
      </c>
      <c r="F13" s="15" t="s">
        <v>173</v>
      </c>
      <c r="G13" s="15" t="s">
        <v>14</v>
      </c>
      <c r="H13" s="1">
        <v>222</v>
      </c>
      <c r="I13" s="26">
        <f>H13/340</f>
        <v>0.65294117647058825</v>
      </c>
      <c r="J13" s="1">
        <v>14</v>
      </c>
    </row>
    <row r="14" spans="1:10" ht="20.100000000000001" customHeight="1" x14ac:dyDescent="0.25">
      <c r="A14" s="15" t="s">
        <v>224</v>
      </c>
      <c r="B14" s="15" t="s">
        <v>51</v>
      </c>
      <c r="C14" s="15" t="s">
        <v>178</v>
      </c>
      <c r="D14" s="15" t="s">
        <v>179</v>
      </c>
      <c r="E14" s="15" t="s">
        <v>180</v>
      </c>
      <c r="F14" s="15" t="s">
        <v>181</v>
      </c>
      <c r="G14" s="15" t="s">
        <v>14</v>
      </c>
      <c r="H14" s="15">
        <v>220</v>
      </c>
      <c r="I14" s="26">
        <f>H14/340</f>
        <v>0.6470588235294118</v>
      </c>
      <c r="J14" s="15">
        <v>14</v>
      </c>
    </row>
  </sheetData>
  <sortState xmlns:xlrd2="http://schemas.microsoft.com/office/spreadsheetml/2017/richdata2" ref="A11:J14">
    <sortCondition ref="G11:G14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2" sqref="A12"/>
    </sheetView>
  </sheetViews>
  <sheetFormatPr defaultRowHeight="15" x14ac:dyDescent="0.25"/>
  <cols>
    <col min="2" max="2" width="8.140625" customWidth="1"/>
    <col min="3" max="3" width="28" customWidth="1"/>
    <col min="5" max="5" width="19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45</v>
      </c>
    </row>
    <row r="6" spans="1:10" ht="18.75" x14ac:dyDescent="0.3">
      <c r="A6" s="3" t="s">
        <v>43</v>
      </c>
    </row>
    <row r="7" spans="1:10" ht="18.75" x14ac:dyDescent="0.3">
      <c r="A7" s="3" t="s">
        <v>137</v>
      </c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ht="20.100000000000001" customHeight="1" x14ac:dyDescent="0.25">
      <c r="A11" s="15" t="s">
        <v>212</v>
      </c>
      <c r="B11" s="15" t="s">
        <v>68</v>
      </c>
      <c r="C11" s="15" t="s">
        <v>83</v>
      </c>
      <c r="D11" s="15" t="s">
        <v>84</v>
      </c>
      <c r="E11" s="15" t="s">
        <v>184</v>
      </c>
      <c r="F11" s="15" t="s">
        <v>185</v>
      </c>
      <c r="G11" s="15" t="s">
        <v>13</v>
      </c>
      <c r="H11" s="15">
        <v>217.5</v>
      </c>
      <c r="I11" s="26">
        <v>0.63970000000000005</v>
      </c>
      <c r="J11" s="15">
        <v>13</v>
      </c>
    </row>
    <row r="12" spans="1:10" ht="20.100000000000001" customHeight="1" x14ac:dyDescent="0.25">
      <c r="A12" s="15" t="s">
        <v>213</v>
      </c>
      <c r="B12" s="15" t="s">
        <v>39</v>
      </c>
      <c r="C12" s="15" t="s">
        <v>75</v>
      </c>
      <c r="D12" s="15" t="s">
        <v>76</v>
      </c>
      <c r="E12" s="15" t="s">
        <v>182</v>
      </c>
      <c r="F12" s="15" t="s">
        <v>183</v>
      </c>
      <c r="G12" s="15" t="s">
        <v>13</v>
      </c>
      <c r="H12" s="15">
        <v>217</v>
      </c>
      <c r="I12" s="26">
        <f>H12/340</f>
        <v>0.63823529411764701</v>
      </c>
      <c r="J12" s="15">
        <v>14</v>
      </c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3FE8-A025-4C7C-AE40-C66BB6A0909E}">
  <dimension ref="A1:J13"/>
  <sheetViews>
    <sheetView workbookViewId="0">
      <selection activeCell="B11" sqref="B11"/>
    </sheetView>
  </sheetViews>
  <sheetFormatPr defaultRowHeight="15" x14ac:dyDescent="0.25"/>
  <cols>
    <col min="3" max="3" width="12.7109375" customWidth="1"/>
    <col min="5" max="5" width="23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186</v>
      </c>
    </row>
    <row r="6" spans="1:10" ht="18.75" x14ac:dyDescent="0.3">
      <c r="A6" s="3" t="s">
        <v>93</v>
      </c>
    </row>
    <row r="7" spans="1:10" ht="18.75" x14ac:dyDescent="0.3">
      <c r="A7" s="3" t="s">
        <v>97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216</v>
      </c>
      <c r="B11" s="15" t="s">
        <v>32</v>
      </c>
      <c r="C11" s="15" t="s">
        <v>116</v>
      </c>
      <c r="D11" s="15" t="s">
        <v>117</v>
      </c>
      <c r="E11" s="15" t="s">
        <v>118</v>
      </c>
      <c r="F11" s="15" t="s">
        <v>119</v>
      </c>
      <c r="G11" s="15" t="s">
        <v>14</v>
      </c>
      <c r="H11" s="1">
        <v>123</v>
      </c>
      <c r="I11" s="41">
        <f>H11/180</f>
        <v>0.68333333333333335</v>
      </c>
      <c r="J11" s="1">
        <v>61</v>
      </c>
    </row>
    <row r="12" spans="1:10" ht="20.100000000000001" customHeight="1" x14ac:dyDescent="0.25">
      <c r="A12" s="37"/>
      <c r="B12" s="1"/>
      <c r="C12" s="1"/>
      <c r="D12" s="1"/>
      <c r="E12" s="1"/>
      <c r="F12" s="1"/>
      <c r="G12" s="1"/>
      <c r="H12" s="1"/>
      <c r="I12" s="41"/>
      <c r="J12" s="1"/>
    </row>
    <row r="13" spans="1:10" ht="20.100000000000001" customHeight="1" x14ac:dyDescent="0.25">
      <c r="A13" s="37"/>
      <c r="B13" s="1"/>
      <c r="C13" s="1"/>
      <c r="D13" s="1"/>
      <c r="E13" s="1"/>
      <c r="F13" s="1"/>
      <c r="G13" s="1"/>
      <c r="H13" s="18"/>
      <c r="I13" s="27"/>
      <c r="J13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9013-93C6-4A3A-92BD-E97682A3508D}">
  <dimension ref="A1:J13"/>
  <sheetViews>
    <sheetView workbookViewId="0">
      <selection activeCell="A12" sqref="A12"/>
    </sheetView>
  </sheetViews>
  <sheetFormatPr defaultRowHeight="15" x14ac:dyDescent="0.25"/>
  <cols>
    <col min="3" max="3" width="15.7109375" customWidth="1"/>
    <col min="4" max="4" width="12.42578125" customWidth="1"/>
    <col min="5" max="5" width="25.5703125" customWidth="1"/>
    <col min="6" max="6" width="11.5703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187</v>
      </c>
    </row>
    <row r="6" spans="1:10" ht="18.75" x14ac:dyDescent="0.3">
      <c r="A6" s="3" t="s">
        <v>93</v>
      </c>
    </row>
    <row r="7" spans="1:10" ht="18.75" x14ac:dyDescent="0.3">
      <c r="A7" s="3" t="s">
        <v>106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216</v>
      </c>
      <c r="B11" s="15" t="s">
        <v>21</v>
      </c>
      <c r="C11" s="15" t="s">
        <v>85</v>
      </c>
      <c r="D11" s="15" t="s">
        <v>86</v>
      </c>
      <c r="E11" s="15" t="s">
        <v>87</v>
      </c>
      <c r="F11" s="15" t="s">
        <v>88</v>
      </c>
      <c r="G11" s="15" t="s">
        <v>14</v>
      </c>
      <c r="H11" s="1">
        <v>118.5</v>
      </c>
      <c r="I11" s="41">
        <f>H11/180</f>
        <v>0.65833333333333333</v>
      </c>
      <c r="J11" s="1">
        <v>57</v>
      </c>
    </row>
    <row r="12" spans="1:10" ht="20.100000000000001" customHeight="1" x14ac:dyDescent="0.25">
      <c r="A12" s="15" t="s">
        <v>212</v>
      </c>
      <c r="B12" s="15" t="s">
        <v>25</v>
      </c>
      <c r="C12" s="15" t="s">
        <v>125</v>
      </c>
      <c r="D12" s="15" t="s">
        <v>126</v>
      </c>
      <c r="E12" s="15" t="s">
        <v>127</v>
      </c>
      <c r="F12" s="15" t="s">
        <v>128</v>
      </c>
      <c r="G12" s="15" t="s">
        <v>13</v>
      </c>
      <c r="H12" s="1">
        <v>127.5</v>
      </c>
      <c r="I12" s="41">
        <f>H12/180</f>
        <v>0.70833333333333337</v>
      </c>
      <c r="J12" s="1">
        <v>64.5</v>
      </c>
    </row>
    <row r="13" spans="1:10" ht="20.100000000000001" customHeight="1" x14ac:dyDescent="0.25">
      <c r="A13" s="37"/>
      <c r="B13" s="1"/>
      <c r="C13" s="1"/>
      <c r="D13" s="1"/>
      <c r="E13" s="1"/>
      <c r="F13" s="1"/>
      <c r="G13" s="1"/>
      <c r="H13" s="18"/>
      <c r="I13" s="27"/>
      <c r="J13" s="18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441C-76E4-43B4-9E99-AFEFC36B731B}">
  <dimension ref="A1:J13"/>
  <sheetViews>
    <sheetView workbookViewId="0">
      <selection activeCell="A12" sqref="A12"/>
    </sheetView>
  </sheetViews>
  <sheetFormatPr defaultRowHeight="15" x14ac:dyDescent="0.25"/>
  <cols>
    <col min="3" max="3" width="16.42578125" customWidth="1"/>
    <col min="5" max="5" width="26" customWidth="1"/>
    <col min="10" max="10" width="8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188</v>
      </c>
    </row>
    <row r="6" spans="1:10" ht="18.75" x14ac:dyDescent="0.3">
      <c r="A6" s="3" t="s">
        <v>215</v>
      </c>
    </row>
    <row r="7" spans="1:10" ht="18.75" x14ac:dyDescent="0.3">
      <c r="A7" s="3" t="s">
        <v>106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212</v>
      </c>
      <c r="B11" s="15" t="s">
        <v>21</v>
      </c>
      <c r="C11" s="15" t="s">
        <v>85</v>
      </c>
      <c r="D11" s="15" t="s">
        <v>86</v>
      </c>
      <c r="E11" s="15" t="s">
        <v>87</v>
      </c>
      <c r="F11" s="15" t="s">
        <v>88</v>
      </c>
      <c r="G11" s="15" t="s">
        <v>13</v>
      </c>
      <c r="H11" s="1">
        <v>173</v>
      </c>
      <c r="I11" s="26">
        <f>H11/260</f>
        <v>0.66538461538461535</v>
      </c>
      <c r="J11" s="1">
        <v>89.5</v>
      </c>
    </row>
    <row r="12" spans="1:10" ht="20.100000000000001" customHeight="1" x14ac:dyDescent="0.25">
      <c r="A12" s="15" t="s">
        <v>213</v>
      </c>
      <c r="B12" s="15" t="s">
        <v>67</v>
      </c>
      <c r="C12" s="15" t="s">
        <v>138</v>
      </c>
      <c r="D12" s="15" t="s">
        <v>139</v>
      </c>
      <c r="E12" s="15" t="s">
        <v>140</v>
      </c>
      <c r="F12" s="15" t="s">
        <v>141</v>
      </c>
      <c r="G12" s="15" t="s">
        <v>13</v>
      </c>
      <c r="H12" s="15">
        <v>162.5</v>
      </c>
      <c r="I12" s="26">
        <f>H12/260</f>
        <v>0.625</v>
      </c>
      <c r="J12" s="15">
        <v>81.5</v>
      </c>
    </row>
    <row r="13" spans="1:10" ht="20.100000000000001" customHeight="1" x14ac:dyDescent="0.25">
      <c r="A13" s="37"/>
      <c r="B13" s="1"/>
      <c r="C13" s="1"/>
      <c r="D13" s="1"/>
      <c r="E13" s="1"/>
      <c r="F13" s="1"/>
      <c r="G13" s="1"/>
      <c r="H13" s="1"/>
      <c r="I13" s="1"/>
      <c r="J13" s="1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51A1-7AE5-4962-ACB3-02435C42DDE4}">
  <dimension ref="A1:J13"/>
  <sheetViews>
    <sheetView workbookViewId="0">
      <selection activeCell="A13" sqref="A13"/>
    </sheetView>
  </sheetViews>
  <sheetFormatPr defaultRowHeight="15" x14ac:dyDescent="0.25"/>
  <cols>
    <col min="3" max="3" width="24.42578125" customWidth="1"/>
    <col min="5" max="5" width="17.140625" customWidth="1"/>
    <col min="6" max="6" width="10" customWidth="1"/>
    <col min="10" max="10" width="8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189</v>
      </c>
    </row>
    <row r="6" spans="1:10" ht="18.75" x14ac:dyDescent="0.3">
      <c r="A6" s="3" t="s">
        <v>94</v>
      </c>
    </row>
    <row r="7" spans="1:10" ht="18.75" x14ac:dyDescent="0.3">
      <c r="A7" s="3" t="s">
        <v>137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216</v>
      </c>
      <c r="B11" s="15" t="s">
        <v>63</v>
      </c>
      <c r="C11" s="15" t="s">
        <v>190</v>
      </c>
      <c r="D11" s="15" t="s">
        <v>191</v>
      </c>
      <c r="E11" s="15" t="s">
        <v>192</v>
      </c>
      <c r="F11" s="15" t="s">
        <v>193</v>
      </c>
      <c r="G11" s="15" t="s">
        <v>14</v>
      </c>
      <c r="H11" s="15">
        <v>167</v>
      </c>
      <c r="I11" s="26">
        <f>H11/300</f>
        <v>0.55666666666666664</v>
      </c>
      <c r="J11" s="15">
        <v>84</v>
      </c>
    </row>
    <row r="12" spans="1:10" ht="20.100000000000001" customHeight="1" x14ac:dyDescent="0.25">
      <c r="A12" s="15" t="s">
        <v>212</v>
      </c>
      <c r="B12" s="15" t="s">
        <v>35</v>
      </c>
      <c r="C12" s="15" t="s">
        <v>156</v>
      </c>
      <c r="D12" s="15" t="s">
        <v>157</v>
      </c>
      <c r="E12" s="15" t="s">
        <v>158</v>
      </c>
      <c r="F12" s="15" t="s">
        <v>159</v>
      </c>
      <c r="G12" s="15" t="s">
        <v>13</v>
      </c>
      <c r="H12" s="15">
        <v>190.5</v>
      </c>
      <c r="I12" s="26">
        <f>H12/300</f>
        <v>0.63500000000000001</v>
      </c>
      <c r="J12" s="15">
        <v>96</v>
      </c>
    </row>
    <row r="13" spans="1:10" ht="20.100000000000001" customHeight="1" x14ac:dyDescent="0.25">
      <c r="A13" s="15" t="s">
        <v>213</v>
      </c>
      <c r="B13" s="15" t="s">
        <v>30</v>
      </c>
      <c r="C13" s="15" t="s">
        <v>194</v>
      </c>
      <c r="D13" s="15" t="s">
        <v>195</v>
      </c>
      <c r="E13" s="15" t="s">
        <v>196</v>
      </c>
      <c r="F13" s="15" t="s">
        <v>197</v>
      </c>
      <c r="G13" s="15" t="s">
        <v>13</v>
      </c>
      <c r="H13" s="15">
        <v>186.5</v>
      </c>
      <c r="I13" s="26">
        <f>H13/300</f>
        <v>0.6216666666666667</v>
      </c>
      <c r="J13" s="15">
        <v>94.5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E4A2-2F7B-4E8D-A46A-AE31B0A9EC17}">
  <dimension ref="A1:J12"/>
  <sheetViews>
    <sheetView workbookViewId="0">
      <selection activeCell="A12" sqref="A12"/>
    </sheetView>
  </sheetViews>
  <sheetFormatPr defaultRowHeight="15" x14ac:dyDescent="0.25"/>
  <cols>
    <col min="3" max="3" width="24.7109375" customWidth="1"/>
    <col min="5" max="5" width="15.5703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210</v>
      </c>
    </row>
    <row r="6" spans="1:10" ht="18.75" x14ac:dyDescent="0.3">
      <c r="A6" s="3" t="s">
        <v>227</v>
      </c>
    </row>
    <row r="7" spans="1:10" ht="18.75" x14ac:dyDescent="0.3">
      <c r="A7" s="3" t="s">
        <v>137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5" t="s">
        <v>216</v>
      </c>
      <c r="B11" s="15" t="s">
        <v>40</v>
      </c>
      <c r="C11" s="15" t="s">
        <v>198</v>
      </c>
      <c r="D11" s="15" t="s">
        <v>199</v>
      </c>
      <c r="E11" s="15" t="s">
        <v>200</v>
      </c>
      <c r="F11" s="15" t="s">
        <v>201</v>
      </c>
      <c r="G11" s="15" t="s">
        <v>14</v>
      </c>
      <c r="H11" s="47">
        <v>202</v>
      </c>
      <c r="I11" s="26">
        <f>H11/300</f>
        <v>0.67333333333333334</v>
      </c>
      <c r="J11" s="15">
        <v>103.5</v>
      </c>
    </row>
    <row r="12" spans="1:10" ht="20.100000000000001" customHeight="1" x14ac:dyDescent="0.25">
      <c r="A12" s="15" t="s">
        <v>212</v>
      </c>
      <c r="B12" s="15" t="s">
        <v>48</v>
      </c>
      <c r="C12" s="15" t="s">
        <v>206</v>
      </c>
      <c r="D12" s="15" t="s">
        <v>207</v>
      </c>
      <c r="E12" s="15" t="s">
        <v>208</v>
      </c>
      <c r="F12" s="15" t="s">
        <v>209</v>
      </c>
      <c r="G12" s="15" t="s">
        <v>13</v>
      </c>
      <c r="H12" s="47">
        <v>201.5</v>
      </c>
      <c r="I12" s="26">
        <f>H12/300</f>
        <v>0.67166666666666663</v>
      </c>
      <c r="J12" s="15">
        <v>102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9632-3368-40BF-8B43-403EBEC83B10}">
  <dimension ref="A1:J13"/>
  <sheetViews>
    <sheetView workbookViewId="0">
      <selection activeCell="A13" sqref="A13"/>
    </sheetView>
  </sheetViews>
  <sheetFormatPr defaultRowHeight="15" x14ac:dyDescent="0.25"/>
  <cols>
    <col min="3" max="3" width="18.28515625" customWidth="1"/>
    <col min="5" max="5" width="12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211</v>
      </c>
    </row>
    <row r="6" spans="1:10" ht="18.75" x14ac:dyDescent="0.3">
      <c r="A6" s="3" t="s">
        <v>95</v>
      </c>
    </row>
    <row r="7" spans="1:10" ht="18.75" x14ac:dyDescent="0.3">
      <c r="A7" s="3" t="s">
        <v>137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s="45" customFormat="1" ht="20.100000000000001" customHeight="1" x14ac:dyDescent="0.25">
      <c r="A11" s="15" t="s">
        <v>218</v>
      </c>
      <c r="B11" s="15" t="s">
        <v>66</v>
      </c>
      <c r="C11" s="15" t="s">
        <v>202</v>
      </c>
      <c r="D11" s="15" t="s">
        <v>203</v>
      </c>
      <c r="E11" s="15" t="s">
        <v>204</v>
      </c>
      <c r="F11" s="15" t="s">
        <v>205</v>
      </c>
      <c r="G11" s="15" t="s">
        <v>12</v>
      </c>
      <c r="H11" s="15">
        <v>293</v>
      </c>
      <c r="I11" s="26">
        <v>0.73950000000000005</v>
      </c>
      <c r="J11" s="15">
        <v>150</v>
      </c>
    </row>
    <row r="12" spans="1:10" ht="20.100000000000001" customHeight="1" x14ac:dyDescent="0.25">
      <c r="A12" s="46" t="s">
        <v>216</v>
      </c>
      <c r="B12" s="15" t="s">
        <v>24</v>
      </c>
      <c r="C12" s="15" t="s">
        <v>89</v>
      </c>
      <c r="D12" s="15" t="s">
        <v>90</v>
      </c>
      <c r="E12" s="15" t="s">
        <v>91</v>
      </c>
      <c r="F12" s="15" t="s">
        <v>92</v>
      </c>
      <c r="G12" s="15" t="s">
        <v>14</v>
      </c>
      <c r="H12" s="15">
        <v>263</v>
      </c>
      <c r="I12" s="26">
        <v>0.65749999999999997</v>
      </c>
      <c r="J12" s="15">
        <v>136</v>
      </c>
    </row>
    <row r="13" spans="1:10" ht="20.100000000000001" customHeight="1" x14ac:dyDescent="0.25">
      <c r="A13" s="15" t="s">
        <v>212</v>
      </c>
      <c r="B13" s="15" t="s">
        <v>68</v>
      </c>
      <c r="C13" s="15" t="s">
        <v>83</v>
      </c>
      <c r="D13" s="15" t="s">
        <v>84</v>
      </c>
      <c r="E13" s="15" t="s">
        <v>184</v>
      </c>
      <c r="F13" s="15" t="s">
        <v>185</v>
      </c>
      <c r="G13" s="15" t="s">
        <v>13</v>
      </c>
      <c r="H13" s="50">
        <v>262</v>
      </c>
      <c r="I13" s="26">
        <v>0.65500000000000003</v>
      </c>
      <c r="J13" s="42">
        <v>136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opLeftCell="A3" workbookViewId="0">
      <selection activeCell="A12" sqref="A12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3" bestFit="1" customWidth="1"/>
    <col min="10" max="10" width="9.140625" style="10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62</v>
      </c>
    </row>
    <row r="4" spans="1:12" ht="18.75" x14ac:dyDescent="0.3">
      <c r="A4" s="3" t="s">
        <v>96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106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24"/>
      <c r="J9" s="11"/>
    </row>
    <row r="10" spans="1:12" ht="15.75" x14ac:dyDescent="0.25">
      <c r="A10" s="7" t="s">
        <v>46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5" t="s">
        <v>8</v>
      </c>
      <c r="J10" s="40" t="s">
        <v>9</v>
      </c>
    </row>
    <row r="11" spans="1:12" ht="20.100000000000001" customHeight="1" x14ac:dyDescent="0.25">
      <c r="A11" s="15" t="s">
        <v>220</v>
      </c>
      <c r="B11" s="15" t="s">
        <v>42</v>
      </c>
      <c r="C11" s="15" t="s">
        <v>52</v>
      </c>
      <c r="D11" s="15" t="s">
        <v>53</v>
      </c>
      <c r="E11" s="15" t="s">
        <v>54</v>
      </c>
      <c r="F11" s="15" t="s">
        <v>55</v>
      </c>
      <c r="G11" s="15" t="s">
        <v>12</v>
      </c>
      <c r="H11" s="16">
        <v>174</v>
      </c>
      <c r="I11" s="27">
        <f>H11/240</f>
        <v>0.72499999999999998</v>
      </c>
      <c r="J11" s="18">
        <v>72</v>
      </c>
    </row>
    <row r="12" spans="1:12" ht="20.100000000000001" customHeight="1" x14ac:dyDescent="0.25">
      <c r="A12" s="15" t="s">
        <v>219</v>
      </c>
      <c r="B12" s="15" t="s">
        <v>28</v>
      </c>
      <c r="C12" s="15" t="s">
        <v>52</v>
      </c>
      <c r="D12" s="15" t="s">
        <v>53</v>
      </c>
      <c r="E12" s="15" t="s">
        <v>60</v>
      </c>
      <c r="F12" s="15" t="s">
        <v>61</v>
      </c>
      <c r="G12" s="15" t="s">
        <v>12</v>
      </c>
      <c r="H12" s="16">
        <v>154.5</v>
      </c>
      <c r="I12" s="27">
        <f>H12/240</f>
        <v>0.64375000000000004</v>
      </c>
      <c r="J12" s="18">
        <v>66</v>
      </c>
      <c r="L12" t="s">
        <v>47</v>
      </c>
    </row>
    <row r="13" spans="1:12" ht="20.100000000000001" customHeight="1" x14ac:dyDescent="0.25">
      <c r="A13" s="15" t="s">
        <v>212</v>
      </c>
      <c r="B13" s="15" t="s">
        <v>31</v>
      </c>
      <c r="C13" s="15" t="s">
        <v>107</v>
      </c>
      <c r="D13" s="15" t="s">
        <v>108</v>
      </c>
      <c r="E13" s="15" t="s">
        <v>109</v>
      </c>
      <c r="F13" s="15" t="s">
        <v>110</v>
      </c>
      <c r="G13" s="15" t="s">
        <v>13</v>
      </c>
      <c r="H13" s="16">
        <v>167.5</v>
      </c>
      <c r="I13" s="27">
        <f>H13/240</f>
        <v>0.69791666666666663</v>
      </c>
      <c r="J13" s="18">
        <v>69</v>
      </c>
    </row>
    <row r="14" spans="1:12" ht="20.100000000000001" customHeight="1" x14ac:dyDescent="0.25">
      <c r="A14" s="15" t="s">
        <v>213</v>
      </c>
      <c r="B14" s="15" t="s">
        <v>26</v>
      </c>
      <c r="C14" s="15" t="s">
        <v>98</v>
      </c>
      <c r="D14" s="15" t="s">
        <v>99</v>
      </c>
      <c r="E14" s="15" t="s">
        <v>100</v>
      </c>
      <c r="F14" s="15" t="s">
        <v>101</v>
      </c>
      <c r="G14" s="15" t="s">
        <v>13</v>
      </c>
      <c r="H14" s="16">
        <v>159.5</v>
      </c>
      <c r="I14" s="27">
        <f>H14/240</f>
        <v>0.6645833333333333</v>
      </c>
      <c r="J14" s="18">
        <v>67</v>
      </c>
    </row>
    <row r="15" spans="1:12" ht="20.100000000000001" customHeight="1" x14ac:dyDescent="0.25">
      <c r="A15" s="15" t="s">
        <v>214</v>
      </c>
      <c r="B15" s="15" t="s">
        <v>41</v>
      </c>
      <c r="C15" s="15" t="s">
        <v>102</v>
      </c>
      <c r="D15" s="15" t="s">
        <v>103</v>
      </c>
      <c r="E15" s="15" t="s">
        <v>104</v>
      </c>
      <c r="F15" s="15" t="s">
        <v>105</v>
      </c>
      <c r="G15" s="15" t="s">
        <v>13</v>
      </c>
      <c r="H15" s="16">
        <v>150.5</v>
      </c>
      <c r="I15" s="27">
        <f>H15/240</f>
        <v>0.62708333333333333</v>
      </c>
      <c r="J15" s="18">
        <v>63</v>
      </c>
    </row>
    <row r="16" spans="1:12" ht="20.100000000000001" customHeight="1" x14ac:dyDescent="0.25">
      <c r="A16" s="22"/>
      <c r="B16" s="22"/>
      <c r="C16" s="22"/>
      <c r="D16" s="22"/>
      <c r="E16" s="22"/>
      <c r="F16" s="22"/>
      <c r="G16" s="22"/>
      <c r="H16" s="16"/>
      <c r="I16" s="27"/>
      <c r="J16" s="18"/>
    </row>
    <row r="17" spans="1:10" ht="20.100000000000001" customHeight="1" x14ac:dyDescent="0.25">
      <c r="A17" s="22"/>
      <c r="B17" s="22"/>
      <c r="C17" s="22"/>
      <c r="D17" s="22"/>
      <c r="E17" s="22"/>
      <c r="F17" s="22"/>
      <c r="G17" s="22"/>
      <c r="H17" s="16"/>
      <c r="I17" s="27"/>
      <c r="J17" s="18"/>
    </row>
    <row r="18" spans="1:10" ht="20.100000000000001" customHeight="1" x14ac:dyDescent="0.25">
      <c r="A18" s="22"/>
      <c r="B18" s="22"/>
      <c r="C18" s="22"/>
      <c r="D18" s="22"/>
      <c r="E18" s="22"/>
      <c r="F18" s="22"/>
      <c r="G18" s="22"/>
      <c r="H18" s="16"/>
      <c r="I18" s="27"/>
      <c r="J18" s="18"/>
    </row>
    <row r="19" spans="1:10" ht="20.100000000000001" customHeight="1" x14ac:dyDescent="0.25">
      <c r="A19" s="14"/>
      <c r="B19" s="15"/>
      <c r="C19" s="15"/>
      <c r="D19" s="15"/>
      <c r="E19" s="15"/>
      <c r="F19" s="15"/>
      <c r="G19" s="15"/>
      <c r="H19" s="16"/>
      <c r="I19" s="32"/>
      <c r="J19" s="18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6"/>
      <c r="I20" s="32"/>
      <c r="J20" s="18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3" workbookViewId="0">
      <selection activeCell="B12" sqref="B12"/>
    </sheetView>
  </sheetViews>
  <sheetFormatPr defaultRowHeight="15" x14ac:dyDescent="0.25"/>
  <cols>
    <col min="3" max="3" width="20.85546875" customWidth="1"/>
    <col min="5" max="5" width="23.42578125" customWidth="1"/>
    <col min="9" max="9" width="9.140625" style="23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64</v>
      </c>
    </row>
    <row r="4" spans="1:10" ht="18.75" x14ac:dyDescent="0.3">
      <c r="A4" s="3" t="s">
        <v>96</v>
      </c>
    </row>
    <row r="5" spans="1:10" ht="18.75" x14ac:dyDescent="0.3">
      <c r="A5" s="3" t="s">
        <v>111</v>
      </c>
    </row>
    <row r="6" spans="1:10" ht="18.75" x14ac:dyDescent="0.3">
      <c r="A6" s="3" t="s">
        <v>18</v>
      </c>
    </row>
    <row r="7" spans="1:10" ht="18.75" x14ac:dyDescent="0.3">
      <c r="A7" s="3" t="s">
        <v>106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3" t="s">
        <v>8</v>
      </c>
      <c r="J10" s="5" t="s">
        <v>9</v>
      </c>
    </row>
    <row r="11" spans="1:10" ht="20.100000000000001" customHeight="1" x14ac:dyDescent="0.25">
      <c r="A11" s="15" t="s">
        <v>216</v>
      </c>
      <c r="B11" s="15" t="s">
        <v>22</v>
      </c>
      <c r="C11" s="15" t="s">
        <v>112</v>
      </c>
      <c r="D11" s="15" t="s">
        <v>113</v>
      </c>
      <c r="E11" s="15" t="s">
        <v>114</v>
      </c>
      <c r="F11" s="15" t="s">
        <v>115</v>
      </c>
      <c r="G11" s="15" t="s">
        <v>14</v>
      </c>
      <c r="H11" s="1">
        <v>167</v>
      </c>
      <c r="I11" s="26">
        <f>H11/240</f>
        <v>0.6958333333333333</v>
      </c>
      <c r="J11" s="1">
        <v>44</v>
      </c>
    </row>
    <row r="12" spans="1:10" ht="20.100000000000001" customHeight="1" x14ac:dyDescent="0.25">
      <c r="A12" s="15" t="s">
        <v>217</v>
      </c>
      <c r="B12" s="15" t="s">
        <v>82</v>
      </c>
      <c r="C12" s="15" t="s">
        <v>120</v>
      </c>
      <c r="D12" s="15" t="s">
        <v>121</v>
      </c>
      <c r="E12" s="15" t="s">
        <v>122</v>
      </c>
      <c r="F12" s="15" t="s">
        <v>123</v>
      </c>
      <c r="G12" s="15" t="s">
        <v>14</v>
      </c>
      <c r="H12" s="15">
        <v>156.5</v>
      </c>
      <c r="I12" s="26">
        <f>H12/240</f>
        <v>0.65208333333333335</v>
      </c>
      <c r="J12" s="15">
        <v>40.5</v>
      </c>
    </row>
    <row r="13" spans="1:10" ht="20.100000000000001" customHeight="1" x14ac:dyDescent="0.25">
      <c r="A13" s="15" t="s">
        <v>212</v>
      </c>
      <c r="B13" s="15" t="s">
        <v>31</v>
      </c>
      <c r="C13" s="15" t="s">
        <v>107</v>
      </c>
      <c r="D13" s="15" t="s">
        <v>108</v>
      </c>
      <c r="E13" s="15" t="s">
        <v>109</v>
      </c>
      <c r="F13" s="15" t="s">
        <v>110</v>
      </c>
      <c r="G13" s="15" t="s">
        <v>13</v>
      </c>
      <c r="H13" s="1">
        <v>167</v>
      </c>
      <c r="I13" s="26">
        <f>H13/240</f>
        <v>0.6958333333333333</v>
      </c>
      <c r="J13" s="1">
        <v>42</v>
      </c>
    </row>
    <row r="14" spans="1:10" ht="20.100000000000001" customHeight="1" x14ac:dyDescent="0.25">
      <c r="A14" s="15" t="s">
        <v>213</v>
      </c>
      <c r="B14" s="15" t="s">
        <v>32</v>
      </c>
      <c r="C14" s="15" t="s">
        <v>116</v>
      </c>
      <c r="D14" s="15" t="s">
        <v>117</v>
      </c>
      <c r="E14" s="15" t="s">
        <v>118</v>
      </c>
      <c r="F14" s="15" t="s">
        <v>119</v>
      </c>
      <c r="G14" s="15" t="s">
        <v>13</v>
      </c>
      <c r="H14" s="15">
        <v>161.5</v>
      </c>
      <c r="I14" s="26">
        <f>H14/240</f>
        <v>0.67291666666666672</v>
      </c>
      <c r="J14" s="15">
        <v>40.5</v>
      </c>
    </row>
    <row r="15" spans="1:10" ht="20.100000000000001" customHeight="1" x14ac:dyDescent="0.25">
      <c r="A15" s="38"/>
      <c r="B15" s="22"/>
      <c r="C15" s="22"/>
      <c r="D15" s="22"/>
      <c r="E15" s="22"/>
      <c r="F15" s="22"/>
      <c r="G15" s="22"/>
      <c r="H15" s="15"/>
      <c r="I15" s="26"/>
      <c r="J15" s="15"/>
    </row>
    <row r="16" spans="1:10" ht="20.100000000000001" customHeight="1" x14ac:dyDescent="0.25">
      <c r="A16" s="38"/>
      <c r="B16" s="22"/>
      <c r="C16" s="22"/>
      <c r="D16" s="22"/>
      <c r="E16" s="22"/>
      <c r="F16" s="22"/>
      <c r="G16" s="22"/>
      <c r="H16" s="1"/>
      <c r="I16" s="26"/>
      <c r="J16" s="1"/>
    </row>
    <row r="17" spans="1:10" ht="20.100000000000001" customHeight="1" x14ac:dyDescent="0.25">
      <c r="A17" s="38"/>
      <c r="B17" s="22"/>
      <c r="C17" s="22"/>
      <c r="D17" s="22"/>
      <c r="E17" s="22"/>
      <c r="F17" s="22"/>
      <c r="G17" s="22"/>
      <c r="H17" s="15"/>
      <c r="I17" s="26"/>
      <c r="J17" s="15"/>
    </row>
  </sheetData>
  <sortState xmlns:xlrd2="http://schemas.microsoft.com/office/spreadsheetml/2017/richdata2" ref="A11:J14">
    <sortCondition ref="G11:G14" customList="Gold,Silver,Bronze"/>
    <sortCondition descending="1" ref="H11:H14"/>
    <sortCondition descending="1" ref="J11:J14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A14" sqref="A14"/>
    </sheetView>
  </sheetViews>
  <sheetFormatPr defaultRowHeight="15" x14ac:dyDescent="0.25"/>
  <cols>
    <col min="3" max="3" width="23" customWidth="1"/>
    <col min="5" max="5" width="24.85546875" customWidth="1"/>
    <col min="7" max="7" width="8.140625" customWidth="1"/>
    <col min="8" max="8" width="9.140625" style="10"/>
    <col min="9" max="9" width="9.85546875" style="23" customWidth="1"/>
    <col min="10" max="10" width="8.28515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64</v>
      </c>
    </row>
    <row r="4" spans="1:10" ht="18.75" x14ac:dyDescent="0.3">
      <c r="A4" s="3" t="s">
        <v>96</v>
      </c>
    </row>
    <row r="5" spans="1:10" ht="18.75" x14ac:dyDescent="0.3">
      <c r="A5" s="3" t="s">
        <v>124</v>
      </c>
    </row>
    <row r="6" spans="1:10" ht="18.75" x14ac:dyDescent="0.3">
      <c r="A6" s="3" t="s">
        <v>215</v>
      </c>
    </row>
    <row r="7" spans="1:10" ht="18.75" x14ac:dyDescent="0.3">
      <c r="A7" s="3" t="s">
        <v>106</v>
      </c>
    </row>
    <row r="9" spans="1:10" x14ac:dyDescent="0.25">
      <c r="A9" s="2"/>
      <c r="B9" s="2"/>
      <c r="C9" s="2"/>
      <c r="D9" s="2"/>
      <c r="E9" s="2"/>
      <c r="F9" s="2"/>
      <c r="G9" s="2"/>
      <c r="H9" s="11"/>
      <c r="I9" s="24"/>
      <c r="J9" s="2"/>
    </row>
    <row r="10" spans="1:10" ht="15.75" x14ac:dyDescent="0.25">
      <c r="A10" s="5" t="s">
        <v>46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12" t="s">
        <v>7</v>
      </c>
      <c r="I10" s="33" t="s">
        <v>8</v>
      </c>
      <c r="J10" s="9" t="s">
        <v>9</v>
      </c>
    </row>
    <row r="11" spans="1:10" ht="20.100000000000001" customHeight="1" x14ac:dyDescent="0.25">
      <c r="A11" s="17" t="s">
        <v>216</v>
      </c>
      <c r="B11" s="15" t="s">
        <v>82</v>
      </c>
      <c r="C11" s="15" t="s">
        <v>120</v>
      </c>
      <c r="D11" s="15" t="s">
        <v>121</v>
      </c>
      <c r="E11" s="15" t="s">
        <v>122</v>
      </c>
      <c r="F11" s="15" t="s">
        <v>123</v>
      </c>
      <c r="G11" s="15" t="s">
        <v>14</v>
      </c>
      <c r="H11" s="18">
        <v>173</v>
      </c>
      <c r="I11" s="26">
        <f>H11/260</f>
        <v>0.66538461538461535</v>
      </c>
      <c r="J11" s="15">
        <v>40</v>
      </c>
    </row>
    <row r="12" spans="1:10" ht="20.100000000000001" customHeight="1" x14ac:dyDescent="0.25">
      <c r="A12" s="17" t="s">
        <v>212</v>
      </c>
      <c r="B12" s="15" t="s">
        <v>25</v>
      </c>
      <c r="C12" s="15" t="s">
        <v>125</v>
      </c>
      <c r="D12" s="15" t="s">
        <v>126</v>
      </c>
      <c r="E12" s="15" t="s">
        <v>127</v>
      </c>
      <c r="F12" s="15" t="s">
        <v>128</v>
      </c>
      <c r="G12" s="15" t="s">
        <v>13</v>
      </c>
      <c r="H12" s="18">
        <v>173</v>
      </c>
      <c r="I12" s="26">
        <f>H12/260</f>
        <v>0.66538461538461535</v>
      </c>
      <c r="J12" s="15">
        <v>40</v>
      </c>
    </row>
    <row r="13" spans="1:10" ht="20.100000000000001" customHeight="1" x14ac:dyDescent="0.25">
      <c r="A13" s="17" t="s">
        <v>213</v>
      </c>
      <c r="B13" s="15" t="s">
        <v>32</v>
      </c>
      <c r="C13" s="15" t="s">
        <v>116</v>
      </c>
      <c r="D13" s="15" t="s">
        <v>117</v>
      </c>
      <c r="E13" s="15" t="s">
        <v>118</v>
      </c>
      <c r="F13" s="15" t="s">
        <v>119</v>
      </c>
      <c r="G13" s="15" t="s">
        <v>13</v>
      </c>
      <c r="H13" s="18">
        <v>168.5</v>
      </c>
      <c r="I13" s="26">
        <f>H13/260</f>
        <v>0.64807692307692311</v>
      </c>
      <c r="J13" s="15">
        <v>40</v>
      </c>
    </row>
    <row r="14" spans="1:10" ht="20.100000000000001" customHeight="1" x14ac:dyDescent="0.25">
      <c r="A14" s="15" t="s">
        <v>214</v>
      </c>
      <c r="B14" s="15" t="s">
        <v>27</v>
      </c>
      <c r="C14" s="15" t="s">
        <v>56</v>
      </c>
      <c r="D14" s="15" t="s">
        <v>57</v>
      </c>
      <c r="E14" s="15" t="s">
        <v>58</v>
      </c>
      <c r="F14" s="15" t="s">
        <v>59</v>
      </c>
      <c r="G14" s="15" t="s">
        <v>13</v>
      </c>
      <c r="H14" s="18">
        <v>154.5</v>
      </c>
      <c r="I14" s="26">
        <f>H14/260</f>
        <v>0.59423076923076923</v>
      </c>
      <c r="J14" s="15">
        <v>36</v>
      </c>
    </row>
    <row r="15" spans="1:10" ht="20.100000000000001" customHeight="1" x14ac:dyDescent="0.25">
      <c r="A15" s="38"/>
      <c r="B15" s="22"/>
      <c r="C15" s="22"/>
      <c r="D15" s="22"/>
      <c r="E15" s="22"/>
      <c r="F15" s="22"/>
      <c r="G15" s="22"/>
      <c r="H15" s="18"/>
      <c r="I15" s="26"/>
      <c r="J15" s="15"/>
    </row>
  </sheetData>
  <sortState xmlns:xlrd2="http://schemas.microsoft.com/office/spreadsheetml/2017/richdata2" ref="A11:J14">
    <sortCondition ref="G11:G14" customList="Gold,Silver,Bronze"/>
    <sortCondition descending="1" ref="H11:H14"/>
    <sortCondition descending="1" ref="J11:J14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topLeftCell="A2" workbookViewId="0">
      <selection activeCell="A12" sqref="A12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23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64</v>
      </c>
    </row>
    <row r="4" spans="1:11" ht="18.75" x14ac:dyDescent="0.3">
      <c r="A4" s="3" t="s">
        <v>96</v>
      </c>
    </row>
    <row r="5" spans="1:11" ht="18.75" x14ac:dyDescent="0.3">
      <c r="A5" s="3" t="s">
        <v>129</v>
      </c>
    </row>
    <row r="6" spans="1:11" ht="18.75" x14ac:dyDescent="0.3">
      <c r="A6" s="3" t="s">
        <v>15</v>
      </c>
    </row>
    <row r="7" spans="1:11" ht="18.75" x14ac:dyDescent="0.3">
      <c r="A7" s="3" t="s">
        <v>106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1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5" t="s">
        <v>8</v>
      </c>
      <c r="J10" s="7" t="s">
        <v>9</v>
      </c>
    </row>
    <row r="11" spans="1:11" ht="20.100000000000001" customHeight="1" x14ac:dyDescent="0.25">
      <c r="A11" s="15" t="s">
        <v>216</v>
      </c>
      <c r="B11" s="15" t="s">
        <v>23</v>
      </c>
      <c r="C11" s="15" t="s">
        <v>49</v>
      </c>
      <c r="D11" s="15" t="s">
        <v>50</v>
      </c>
      <c r="E11" s="15" t="s">
        <v>130</v>
      </c>
      <c r="F11" s="15" t="s">
        <v>131</v>
      </c>
      <c r="G11" s="15" t="s">
        <v>14</v>
      </c>
      <c r="H11" s="15">
        <v>208</v>
      </c>
      <c r="I11" s="26">
        <f>H11/290</f>
        <v>0.71724137931034482</v>
      </c>
      <c r="J11" s="15">
        <v>57</v>
      </c>
    </row>
    <row r="12" spans="1:11" ht="20.100000000000001" customHeight="1" x14ac:dyDescent="0.25">
      <c r="A12" s="15" t="s">
        <v>217</v>
      </c>
      <c r="B12" s="15" t="s">
        <v>34</v>
      </c>
      <c r="C12" s="15" t="s">
        <v>132</v>
      </c>
      <c r="D12" s="15" t="s">
        <v>133</v>
      </c>
      <c r="E12" s="15" t="s">
        <v>134</v>
      </c>
      <c r="F12" s="15" t="s">
        <v>135</v>
      </c>
      <c r="G12" s="15" t="s">
        <v>14</v>
      </c>
      <c r="H12" s="15">
        <v>191</v>
      </c>
      <c r="I12" s="26">
        <f>H12/290</f>
        <v>0.6586206896551724</v>
      </c>
      <c r="J12" s="15">
        <v>52</v>
      </c>
    </row>
    <row r="13" spans="1:11" ht="20.100000000000001" customHeight="1" x14ac:dyDescent="0.25">
      <c r="A13" s="22"/>
      <c r="B13" s="22"/>
      <c r="C13" s="22"/>
      <c r="D13" s="22"/>
      <c r="E13" s="22"/>
      <c r="F13" s="22"/>
      <c r="G13" s="22"/>
      <c r="H13" s="15"/>
      <c r="I13" s="26"/>
      <c r="J13" s="15"/>
    </row>
    <row r="14" spans="1:11" ht="20.100000000000001" customHeight="1" x14ac:dyDescent="0.25">
      <c r="A14" s="38"/>
      <c r="B14" s="22"/>
      <c r="C14" s="22"/>
      <c r="D14" s="22"/>
      <c r="E14" s="22"/>
      <c r="F14" s="22"/>
      <c r="G14" s="22"/>
      <c r="H14" s="18"/>
      <c r="I14" s="26"/>
      <c r="J14" s="18"/>
      <c r="K14" s="10"/>
    </row>
    <row r="15" spans="1:11" ht="20.100000000000001" customHeight="1" x14ac:dyDescent="0.25">
      <c r="A15" s="38"/>
      <c r="B15" s="22"/>
      <c r="C15" s="22"/>
      <c r="D15" s="22"/>
      <c r="E15" s="22"/>
      <c r="F15" s="22"/>
      <c r="G15" s="22"/>
      <c r="H15" s="15"/>
      <c r="I15" s="26"/>
      <c r="J15" s="15"/>
    </row>
    <row r="16" spans="1:11" ht="20.100000000000001" customHeight="1" x14ac:dyDescent="0.25">
      <c r="A16" s="38"/>
      <c r="B16" s="39"/>
      <c r="C16" s="22"/>
      <c r="D16" s="22"/>
      <c r="E16" s="22"/>
      <c r="F16" s="22"/>
      <c r="G16" s="22"/>
      <c r="H16" s="15"/>
      <c r="I16" s="26"/>
      <c r="J16" s="15"/>
    </row>
    <row r="17" spans="1:10" ht="20.100000000000001" customHeight="1" x14ac:dyDescent="0.25">
      <c r="A17" s="15"/>
      <c r="B17" s="15"/>
      <c r="C17" s="15"/>
      <c r="D17" s="15"/>
      <c r="E17" s="22"/>
      <c r="F17" s="15"/>
      <c r="G17" s="15"/>
      <c r="H17" s="15"/>
      <c r="I17" s="26"/>
      <c r="J17" s="15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2" workbookViewId="0">
      <selection activeCell="A13" sqref="A13"/>
    </sheetView>
  </sheetViews>
  <sheetFormatPr defaultRowHeight="15" x14ac:dyDescent="0.25"/>
  <cols>
    <col min="3" max="3" width="21.5703125" customWidth="1"/>
    <col min="5" max="5" width="26.42578125" customWidth="1"/>
    <col min="9" max="9" width="9.140625" style="23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64</v>
      </c>
    </row>
    <row r="4" spans="1:10" ht="18.75" x14ac:dyDescent="0.3">
      <c r="A4" s="3" t="s">
        <v>96</v>
      </c>
    </row>
    <row r="5" spans="1:10" ht="18.75" x14ac:dyDescent="0.3">
      <c r="A5" s="3" t="s">
        <v>136</v>
      </c>
    </row>
    <row r="6" spans="1:10" ht="18.75" x14ac:dyDescent="0.3">
      <c r="A6" s="3" t="s">
        <v>43</v>
      </c>
    </row>
    <row r="7" spans="1:10" ht="18.75" x14ac:dyDescent="0.3">
      <c r="A7" s="3" t="s">
        <v>137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3" t="s">
        <v>8</v>
      </c>
      <c r="J10" s="5" t="s">
        <v>9</v>
      </c>
    </row>
    <row r="11" spans="1:10" ht="20.100000000000001" customHeight="1" x14ac:dyDescent="0.25">
      <c r="A11" s="15" t="s">
        <v>216</v>
      </c>
      <c r="B11" s="15" t="s">
        <v>23</v>
      </c>
      <c r="C11" s="15" t="s">
        <v>49</v>
      </c>
      <c r="D11" s="15" t="s">
        <v>50</v>
      </c>
      <c r="E11" s="15" t="s">
        <v>130</v>
      </c>
      <c r="F11" s="15" t="s">
        <v>131</v>
      </c>
      <c r="G11" s="15" t="s">
        <v>14</v>
      </c>
      <c r="H11" s="15">
        <v>231.5</v>
      </c>
      <c r="I11" s="26">
        <f>H11/340</f>
        <v>0.68088235294117649</v>
      </c>
      <c r="J11" s="15">
        <v>55</v>
      </c>
    </row>
    <row r="12" spans="1:10" ht="20.100000000000001" customHeight="1" x14ac:dyDescent="0.25">
      <c r="A12" s="15" t="s">
        <v>217</v>
      </c>
      <c r="B12" s="15" t="s">
        <v>34</v>
      </c>
      <c r="C12" s="15" t="s">
        <v>132</v>
      </c>
      <c r="D12" s="15" t="s">
        <v>133</v>
      </c>
      <c r="E12" s="15" t="s">
        <v>134</v>
      </c>
      <c r="F12" s="15" t="s">
        <v>135</v>
      </c>
      <c r="G12" s="15" t="s">
        <v>14</v>
      </c>
      <c r="H12" s="15">
        <v>220</v>
      </c>
      <c r="I12" s="26">
        <f>H12/340</f>
        <v>0.6470588235294118</v>
      </c>
      <c r="J12" s="15">
        <v>53</v>
      </c>
    </row>
    <row r="13" spans="1:10" ht="20.100000000000001" customHeight="1" x14ac:dyDescent="0.25">
      <c r="A13" s="15" t="s">
        <v>212</v>
      </c>
      <c r="B13" s="15" t="s">
        <v>67</v>
      </c>
      <c r="C13" s="15" t="s">
        <v>138</v>
      </c>
      <c r="D13" s="15" t="s">
        <v>139</v>
      </c>
      <c r="E13" s="15" t="s">
        <v>140</v>
      </c>
      <c r="F13" s="15" t="s">
        <v>141</v>
      </c>
      <c r="G13" s="15" t="s">
        <v>13</v>
      </c>
      <c r="H13" s="15">
        <v>200</v>
      </c>
      <c r="I13" s="26">
        <f>H13/340</f>
        <v>0.58823529411764708</v>
      </c>
      <c r="J13" s="15">
        <v>46</v>
      </c>
    </row>
    <row r="14" spans="1:10" ht="20.100000000000001" customHeight="1" x14ac:dyDescent="0.25">
      <c r="A14" s="37"/>
      <c r="B14" s="1"/>
      <c r="C14" s="1"/>
      <c r="D14" s="1"/>
      <c r="E14" s="1"/>
      <c r="F14" s="1"/>
      <c r="G14" s="1"/>
      <c r="H14" s="15"/>
      <c r="I14" s="26"/>
      <c r="J14" s="15"/>
    </row>
    <row r="15" spans="1:10" ht="20.100000000000001" customHeight="1" x14ac:dyDescent="0.25">
      <c r="A15" s="37"/>
      <c r="B15" s="1"/>
      <c r="C15" s="1"/>
      <c r="D15" s="1"/>
      <c r="E15" s="1"/>
      <c r="F15" s="1"/>
      <c r="G15" s="1"/>
      <c r="H15" s="15"/>
      <c r="I15" s="26"/>
      <c r="J15" s="15"/>
    </row>
    <row r="16" spans="1:10" ht="20.100000000000001" customHeight="1" x14ac:dyDescent="0.25">
      <c r="A16" s="37"/>
      <c r="B16" s="1"/>
      <c r="C16" s="1"/>
      <c r="D16" s="1"/>
      <c r="E16" s="1"/>
      <c r="F16" s="1"/>
      <c r="G16" s="1"/>
      <c r="H16" s="15"/>
      <c r="I16" s="26"/>
      <c r="J16" s="15"/>
    </row>
    <row r="17" spans="1:10" ht="20.100000000000001" customHeight="1" x14ac:dyDescent="0.25">
      <c r="A17" s="37"/>
      <c r="B17" s="1"/>
      <c r="C17" s="1"/>
      <c r="D17" s="1"/>
      <c r="E17" s="1"/>
      <c r="F17" s="1"/>
      <c r="G17" s="1"/>
      <c r="H17" s="15"/>
      <c r="I17" s="26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26"/>
      <c r="J18" s="15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tabSelected="1" workbookViewId="0">
      <selection activeCell="A14" sqref="A14:XFD14"/>
    </sheetView>
  </sheetViews>
  <sheetFormatPr defaultRowHeight="15" x14ac:dyDescent="0.25"/>
  <cols>
    <col min="3" max="3" width="20.42578125" customWidth="1"/>
    <col min="5" max="5" width="20.140625" customWidth="1"/>
    <col min="7" max="7" width="7.85546875" customWidth="1"/>
    <col min="8" max="8" width="8.140625" customWidth="1"/>
    <col min="9" max="9" width="9.140625" style="23"/>
    <col min="10" max="10" width="8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64</v>
      </c>
    </row>
    <row r="4" spans="1:10" ht="18.75" x14ac:dyDescent="0.3">
      <c r="A4" s="3" t="s">
        <v>96</v>
      </c>
    </row>
    <row r="5" spans="1:10" ht="18.75" x14ac:dyDescent="0.3">
      <c r="A5" s="3" t="s">
        <v>142</v>
      </c>
    </row>
    <row r="6" spans="1:10" ht="18.75" x14ac:dyDescent="0.3">
      <c r="A6" s="3" t="s">
        <v>221</v>
      </c>
    </row>
    <row r="7" spans="1:10" ht="18.75" x14ac:dyDescent="0.3">
      <c r="A7" s="3" t="s">
        <v>106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25" t="s">
        <v>8</v>
      </c>
      <c r="J10" s="8" t="s">
        <v>9</v>
      </c>
    </row>
    <row r="11" spans="1:10" ht="20.100000000000001" customHeight="1" x14ac:dyDescent="0.25">
      <c r="A11" s="15" t="s">
        <v>216</v>
      </c>
      <c r="B11" s="15" t="s">
        <v>29</v>
      </c>
      <c r="C11" s="15" t="s">
        <v>147</v>
      </c>
      <c r="D11" s="15" t="s">
        <v>148</v>
      </c>
      <c r="E11" s="15" t="s">
        <v>149</v>
      </c>
      <c r="F11" s="15" t="s">
        <v>150</v>
      </c>
      <c r="G11" s="15" t="s">
        <v>14</v>
      </c>
      <c r="H11" s="16">
        <v>226</v>
      </c>
      <c r="I11" s="32">
        <f>H11/330</f>
        <v>0.68484848484848482</v>
      </c>
      <c r="J11" s="16">
        <v>57</v>
      </c>
    </row>
    <row r="12" spans="1:10" ht="20.100000000000001" customHeight="1" x14ac:dyDescent="0.25">
      <c r="A12" s="15" t="s">
        <v>217</v>
      </c>
      <c r="B12" s="15" t="s">
        <v>74</v>
      </c>
      <c r="C12" s="15" t="s">
        <v>143</v>
      </c>
      <c r="D12" s="15" t="s">
        <v>144</v>
      </c>
      <c r="E12" s="15" t="s">
        <v>145</v>
      </c>
      <c r="F12" s="15" t="s">
        <v>146</v>
      </c>
      <c r="G12" s="15" t="s">
        <v>14</v>
      </c>
      <c r="H12" s="16">
        <v>218.5</v>
      </c>
      <c r="I12" s="32">
        <f>H12/330</f>
        <v>0.66212121212121211</v>
      </c>
      <c r="J12" s="16">
        <v>54</v>
      </c>
    </row>
    <row r="13" spans="1:10" ht="20.100000000000001" customHeight="1" x14ac:dyDescent="0.25">
      <c r="A13" s="15" t="s">
        <v>212</v>
      </c>
      <c r="B13" s="15" t="s">
        <v>35</v>
      </c>
      <c r="C13" s="15" t="s">
        <v>156</v>
      </c>
      <c r="D13" s="15" t="s">
        <v>157</v>
      </c>
      <c r="E13" s="15" t="s">
        <v>158</v>
      </c>
      <c r="F13" s="15" t="s">
        <v>159</v>
      </c>
      <c r="G13" s="15" t="s">
        <v>13</v>
      </c>
      <c r="H13" s="16">
        <v>210.5</v>
      </c>
      <c r="I13" s="32">
        <f>H13/330</f>
        <v>0.63787878787878793</v>
      </c>
      <c r="J13" s="16">
        <v>52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>
      <selection activeCell="A15" sqref="A15"/>
    </sheetView>
  </sheetViews>
  <sheetFormatPr defaultRowHeight="15" x14ac:dyDescent="0.25"/>
  <cols>
    <col min="3" max="3" width="24" customWidth="1"/>
    <col min="5" max="5" width="20.28515625" customWidth="1"/>
    <col min="9" max="9" width="9.140625" style="23"/>
  </cols>
  <sheetData>
    <row r="1" spans="1:10" ht="18.75" x14ac:dyDescent="0.3">
      <c r="A1" s="3" t="s">
        <v>36</v>
      </c>
    </row>
    <row r="2" spans="1:10" ht="18.75" x14ac:dyDescent="0.3">
      <c r="A2" s="3" t="s">
        <v>10</v>
      </c>
    </row>
    <row r="3" spans="1:10" ht="18.75" x14ac:dyDescent="0.3">
      <c r="A3" s="3" t="s">
        <v>73</v>
      </c>
    </row>
    <row r="4" spans="1:10" ht="18.75" x14ac:dyDescent="0.3">
      <c r="A4" s="3" t="s">
        <v>96</v>
      </c>
    </row>
    <row r="5" spans="1:10" ht="18.75" x14ac:dyDescent="0.3">
      <c r="A5" s="3" t="s">
        <v>160</v>
      </c>
    </row>
    <row r="6" spans="1:10" ht="18.75" x14ac:dyDescent="0.3">
      <c r="A6" s="3" t="s">
        <v>222</v>
      </c>
    </row>
    <row r="7" spans="1:10" ht="18.75" x14ac:dyDescent="0.3">
      <c r="A7" s="3" t="s">
        <v>137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4"/>
      <c r="J9" s="2"/>
    </row>
    <row r="10" spans="1:10" ht="15.75" x14ac:dyDescent="0.25">
      <c r="A10" s="5" t="s">
        <v>20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3" t="s">
        <v>8</v>
      </c>
      <c r="J10" s="5" t="s">
        <v>9</v>
      </c>
    </row>
    <row r="11" spans="1:10" s="45" customFormat="1" ht="20.100000000000001" customHeight="1" x14ac:dyDescent="0.25">
      <c r="A11" s="15" t="s">
        <v>223</v>
      </c>
      <c r="B11" s="15" t="s">
        <v>33</v>
      </c>
      <c r="C11" s="15" t="s">
        <v>166</v>
      </c>
      <c r="D11" s="15" t="s">
        <v>167</v>
      </c>
      <c r="E11" s="15" t="s">
        <v>168</v>
      </c>
      <c r="F11" s="15" t="s">
        <v>169</v>
      </c>
      <c r="G11" s="15" t="s">
        <v>14</v>
      </c>
      <c r="H11" s="15">
        <v>247</v>
      </c>
      <c r="I11" s="44">
        <f>H11/370</f>
        <v>0.66756756756756752</v>
      </c>
      <c r="J11" s="15">
        <v>55</v>
      </c>
    </row>
    <row r="12" spans="1:10" ht="20.100000000000001" customHeight="1" x14ac:dyDescent="0.25">
      <c r="A12" s="15" t="s">
        <v>217</v>
      </c>
      <c r="B12" s="15" t="s">
        <v>161</v>
      </c>
      <c r="C12" s="15" t="s">
        <v>162</v>
      </c>
      <c r="D12" s="15" t="s">
        <v>163</v>
      </c>
      <c r="E12" s="15" t="s">
        <v>164</v>
      </c>
      <c r="F12" s="15" t="s">
        <v>165</v>
      </c>
      <c r="G12" s="15" t="s">
        <v>14</v>
      </c>
      <c r="H12" s="15">
        <v>242</v>
      </c>
      <c r="I12" s="44">
        <f>H12/370</f>
        <v>0.65405405405405403</v>
      </c>
      <c r="J12" s="15">
        <v>54</v>
      </c>
    </row>
    <row r="13" spans="1:10" ht="20.100000000000001" customHeight="1" x14ac:dyDescent="0.25">
      <c r="A13" s="15" t="s">
        <v>224</v>
      </c>
      <c r="B13" s="15" t="s">
        <v>74</v>
      </c>
      <c r="C13" s="15" t="s">
        <v>143</v>
      </c>
      <c r="D13" s="15" t="s">
        <v>144</v>
      </c>
      <c r="E13" s="15" t="s">
        <v>145</v>
      </c>
      <c r="F13" s="15" t="s">
        <v>146</v>
      </c>
      <c r="G13" s="15" t="s">
        <v>14</v>
      </c>
      <c r="H13" s="43">
        <v>241.5</v>
      </c>
      <c r="I13" s="44">
        <f>H13/370</f>
        <v>0.6527027027027027</v>
      </c>
      <c r="J13" s="43">
        <v>54</v>
      </c>
    </row>
    <row r="14" spans="1:10" ht="20.100000000000001" customHeight="1" x14ac:dyDescent="0.25">
      <c r="A14" s="15" t="s">
        <v>225</v>
      </c>
      <c r="B14" s="15" t="s">
        <v>29</v>
      </c>
      <c r="C14" s="15" t="s">
        <v>147</v>
      </c>
      <c r="D14" s="15" t="s">
        <v>148</v>
      </c>
      <c r="E14" s="15" t="s">
        <v>149</v>
      </c>
      <c r="F14" s="15" t="s">
        <v>150</v>
      </c>
      <c r="G14" s="15" t="s">
        <v>14</v>
      </c>
      <c r="H14" s="18">
        <v>239</v>
      </c>
      <c r="I14" s="44">
        <f>H14/370</f>
        <v>0.6459459459459459</v>
      </c>
      <c r="J14" s="18">
        <v>54</v>
      </c>
    </row>
    <row r="15" spans="1:10" ht="20.100000000000001" customHeight="1" x14ac:dyDescent="0.25">
      <c r="A15" s="15" t="s">
        <v>226</v>
      </c>
      <c r="B15" s="15" t="s">
        <v>151</v>
      </c>
      <c r="C15" s="15" t="s">
        <v>152</v>
      </c>
      <c r="D15" s="15" t="s">
        <v>153</v>
      </c>
      <c r="E15" s="15" t="s">
        <v>154</v>
      </c>
      <c r="F15" s="15" t="s">
        <v>155</v>
      </c>
      <c r="G15" s="15" t="s">
        <v>14</v>
      </c>
      <c r="H15" s="15">
        <v>234.5</v>
      </c>
      <c r="I15" s="26">
        <v>0.63380000000000003</v>
      </c>
      <c r="J15" s="15">
        <v>53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307B-1941-40F8-93F3-64C888F61F8F}">
  <dimension ref="A1:J14"/>
  <sheetViews>
    <sheetView workbookViewId="0">
      <selection activeCell="A13" sqref="A13"/>
    </sheetView>
  </sheetViews>
  <sheetFormatPr defaultRowHeight="15" x14ac:dyDescent="0.25"/>
  <cols>
    <col min="3" max="3" width="17.5703125" customWidth="1"/>
    <col min="4" max="4" width="8" customWidth="1"/>
    <col min="5" max="5" width="21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96</v>
      </c>
    </row>
    <row r="5" spans="1:10" ht="18.75" x14ac:dyDescent="0.3">
      <c r="A5" s="3" t="s">
        <v>170</v>
      </c>
    </row>
    <row r="6" spans="1:10" ht="18.75" x14ac:dyDescent="0.3">
      <c r="A6" s="3" t="s">
        <v>43</v>
      </c>
    </row>
    <row r="7" spans="1:10" ht="18.75" x14ac:dyDescent="0.3">
      <c r="A7" s="3" t="s">
        <v>137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4" t="s">
        <v>8</v>
      </c>
      <c r="J10" s="4" t="s">
        <v>9</v>
      </c>
    </row>
    <row r="11" spans="1:10" ht="20.100000000000001" customHeight="1" x14ac:dyDescent="0.25">
      <c r="A11" s="15" t="s">
        <v>212</v>
      </c>
      <c r="B11" s="15" t="s">
        <v>161</v>
      </c>
      <c r="C11" s="15" t="s">
        <v>162</v>
      </c>
      <c r="D11" s="15" t="s">
        <v>163</v>
      </c>
      <c r="E11" s="15" t="s">
        <v>164</v>
      </c>
      <c r="F11" s="15" t="s">
        <v>165</v>
      </c>
      <c r="G11" s="15" t="s">
        <v>13</v>
      </c>
      <c r="H11" s="15">
        <v>229.5</v>
      </c>
      <c r="I11" s="34">
        <f>H11/340</f>
        <v>0.67500000000000004</v>
      </c>
      <c r="J11" s="13">
        <v>41.5</v>
      </c>
    </row>
    <row r="12" spans="1:10" ht="20.100000000000001" customHeight="1" x14ac:dyDescent="0.25">
      <c r="A12" s="15" t="s">
        <v>213</v>
      </c>
      <c r="B12" s="15" t="s">
        <v>33</v>
      </c>
      <c r="C12" s="15" t="s">
        <v>166</v>
      </c>
      <c r="D12" s="15" t="s">
        <v>167</v>
      </c>
      <c r="E12" s="15" t="s">
        <v>168</v>
      </c>
      <c r="F12" s="15" t="s">
        <v>169</v>
      </c>
      <c r="G12" s="15" t="s">
        <v>13</v>
      </c>
      <c r="H12" s="1">
        <v>220.5</v>
      </c>
      <c r="I12" s="34">
        <f>H12/340</f>
        <v>0.64852941176470591</v>
      </c>
      <c r="J12" s="1">
        <v>40</v>
      </c>
    </row>
    <row r="13" spans="1:10" ht="20.100000000000001" customHeight="1" x14ac:dyDescent="0.25">
      <c r="A13" s="15" t="s">
        <v>214</v>
      </c>
      <c r="B13" s="15" t="s">
        <v>37</v>
      </c>
      <c r="C13" s="15" t="s">
        <v>69</v>
      </c>
      <c r="D13" s="15" t="s">
        <v>70</v>
      </c>
      <c r="E13" s="15" t="s">
        <v>71</v>
      </c>
      <c r="F13" s="15" t="s">
        <v>72</v>
      </c>
      <c r="G13" s="15" t="s">
        <v>13</v>
      </c>
      <c r="H13" s="1">
        <v>220.5</v>
      </c>
      <c r="I13" s="34">
        <f>H13/340</f>
        <v>0.64852941176470591</v>
      </c>
      <c r="J13" s="1">
        <v>39.5</v>
      </c>
    </row>
    <row r="14" spans="1:10" ht="20.100000000000001" customHeight="1" x14ac:dyDescent="0.25"/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Class 1 Prelim  17a</vt:lpstr>
      <vt:lpstr>Class 2 Prelim 19 Q</vt:lpstr>
      <vt:lpstr>Class 3 Novice 23</vt:lpstr>
      <vt:lpstr>Class 4 Novice 39</vt:lpstr>
      <vt:lpstr>Class 5 Ele 45</vt:lpstr>
      <vt:lpstr>Class 6 Ele 53 Q</vt:lpstr>
      <vt:lpstr>Class 7 Medium 69</vt:lpstr>
      <vt:lpstr>Class 8 Med 75 Q</vt:lpstr>
      <vt:lpstr>Class 9 AM85</vt:lpstr>
      <vt:lpstr>Class 10 AM91 Q</vt:lpstr>
      <vt:lpstr>Class 12 PSG</vt:lpstr>
      <vt:lpstr>Class 13 Inter I</vt:lpstr>
      <vt:lpstr>Class 36 Prelim FSM </vt:lpstr>
      <vt:lpstr>Class 37 Novice FSM </vt:lpstr>
      <vt:lpstr>Class 38 Ele FSM </vt:lpstr>
      <vt:lpstr>Class 39 Med FSM </vt:lpstr>
      <vt:lpstr>Class 40 Adv Med FSM </vt:lpstr>
      <vt:lpstr>Class 41 PSG FSM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2022-05-30T20:56:23Z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