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7880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<sst xmlns="http://schemas.openxmlformats.org/spreadsheetml/2006/main" count="813" uniqueCount="234">
  <si>
    <t>Step by Step Dressage</t>
  </si>
  <si>
    <t xml:space="preserve"> @Royal Leisure Centre</t>
  </si>
  <si>
    <t xml:space="preserve">Starters: </t>
  </si>
  <si>
    <t>Thursday 29th April 2010</t>
  </si>
  <si>
    <t>Judge:</t>
  </si>
  <si>
    <t>Mrs Thelma Russell-Hayes (5)</t>
  </si>
  <si>
    <t xml:space="preserve">Avr %      </t>
  </si>
  <si>
    <t>Class 1</t>
  </si>
  <si>
    <t>Writer:</t>
  </si>
  <si>
    <t>Mrs Valerie Jacks</t>
  </si>
  <si>
    <t>CENTAUR BIOMECHANICS</t>
  </si>
  <si>
    <t>OUTDOOR ARENA 2</t>
  </si>
  <si>
    <t>Preliminary 15 Summer Qualifier</t>
  </si>
  <si>
    <t>Time</t>
  </si>
  <si>
    <t>Test</t>
  </si>
  <si>
    <t>Sect</t>
  </si>
  <si>
    <t>No</t>
  </si>
  <si>
    <t>Horse</t>
  </si>
  <si>
    <t>Rider            Group</t>
  </si>
  <si>
    <t>Age Sex</t>
  </si>
  <si>
    <t>Marks</t>
  </si>
  <si>
    <t>Col</t>
  </si>
  <si>
    <t>%</t>
  </si>
  <si>
    <t>Placings</t>
  </si>
  <si>
    <t xml:space="preserve"> </t>
  </si>
  <si>
    <t>Reg</t>
  </si>
  <si>
    <t>Reg              Owner</t>
  </si>
  <si>
    <t>Breeding</t>
  </si>
  <si>
    <t>Open</t>
  </si>
  <si>
    <t>Rest</t>
  </si>
  <si>
    <t>T</t>
  </si>
  <si>
    <t>O/all</t>
  </si>
  <si>
    <t>DM</t>
  </si>
  <si>
    <t>R</t>
  </si>
  <si>
    <t>Stane Street Lady
49404</t>
  </si>
  <si>
    <t>Michelle McDonald    8
330124    Rider</t>
  </si>
  <si>
    <t>15M
Sports horse</t>
  </si>
  <si>
    <t>Victor Hugo 
48410 03100</t>
  </si>
  <si>
    <t>Ginetta George    8
292206    Rider</t>
  </si>
  <si>
    <t>7G
KWPN</t>
  </si>
  <si>
    <t>Harry Hotspot
40302 05100</t>
  </si>
  <si>
    <t>Jenny Moxham    7
228630    Rider</t>
  </si>
  <si>
    <t>14G
ISH</t>
  </si>
  <si>
    <t xml:space="preserve">The Stig
</t>
  </si>
  <si>
    <t xml:space="preserve">Charlotte Wickington    7
164887 </t>
  </si>
  <si>
    <t>Vivaldie II
49408 03112</t>
  </si>
  <si>
    <t>Suzanne Church    8
327840    Rider</t>
  </si>
  <si>
    <t xml:space="preserve">8G
</t>
  </si>
  <si>
    <t>Catlike
24336</t>
  </si>
  <si>
    <t>Vanessa Swain    8
84557  Helen Loughlin</t>
  </si>
  <si>
    <t>Fairyhill Convic
48975 01113</t>
  </si>
  <si>
    <t>Frances Morrissey    8
324990    Rider</t>
  </si>
  <si>
    <t>8M
ISH</t>
  </si>
  <si>
    <t xml:space="preserve">Lassaro
</t>
  </si>
  <si>
    <t>Suzannah Best    7
217158    Rider</t>
  </si>
  <si>
    <t>5G
Brandenburg</t>
  </si>
  <si>
    <t>Magic Slippers
48507</t>
  </si>
  <si>
    <t>Kelly Widera    8
319864    Rider</t>
  </si>
  <si>
    <t>9M
TB</t>
  </si>
  <si>
    <t>End</t>
  </si>
  <si>
    <t>Mrs Jane Bwye (6)</t>
  </si>
  <si>
    <t>Class 2</t>
  </si>
  <si>
    <t>Mrs Lynne Brown</t>
  </si>
  <si>
    <t>OUTDOOR ARENA 1</t>
  </si>
  <si>
    <t>Preliminary 19 Summer Qualifier</t>
  </si>
  <si>
    <t>DG Lutsen
49228</t>
  </si>
  <si>
    <t xml:space="preserve">Frances Morrissey    8
324990    </t>
  </si>
  <si>
    <t>7G
Friesian</t>
  </si>
  <si>
    <t xml:space="preserve">Origan
44793 </t>
  </si>
  <si>
    <t>Carolyne Allen   8
286532    Rider</t>
  </si>
  <si>
    <t>7G
Selle Francais</t>
  </si>
  <si>
    <t>O</t>
  </si>
  <si>
    <t>L.A.Leonie
47865 08101</t>
  </si>
  <si>
    <t>Lorina Warsop    5
175331    Rider</t>
  </si>
  <si>
    <t>5M
German RP</t>
  </si>
  <si>
    <t>Lord Brun
47774 08108</t>
  </si>
  <si>
    <t>Joanna Buckley    8
311138  Kevin Weeks</t>
  </si>
  <si>
    <t xml:space="preserve">14G
Holstein </t>
  </si>
  <si>
    <t>Miss Jane Kendall (3)</t>
  </si>
  <si>
    <t>Class 3</t>
  </si>
  <si>
    <t>Mrs Jo Comber</t>
  </si>
  <si>
    <t>Affiliated</t>
  </si>
  <si>
    <t>Novice 22 Summer</t>
  </si>
  <si>
    <t>Olympienne Des Negres
49016 01113</t>
  </si>
  <si>
    <t>Moya Wooler    8
4260    Jennifer McElhinney</t>
  </si>
  <si>
    <t>8M
Selle Francais</t>
  </si>
  <si>
    <t>Lady Amelia
45238 03102</t>
  </si>
  <si>
    <t>Laura Durkan    
12270    Rider</t>
  </si>
  <si>
    <t>7M
ID x TB</t>
  </si>
  <si>
    <t>Castletown Cleopatra
44491 08108</t>
  </si>
  <si>
    <t>Sarah-Jane Cox    7
224189    Rider</t>
  </si>
  <si>
    <t xml:space="preserve">10M
Trakehner  </t>
  </si>
  <si>
    <t>Sea Legend
31851 09104</t>
  </si>
  <si>
    <t>Julian Campbell    
34053 Sue Coombe-Tennant</t>
  </si>
  <si>
    <t>15G
Irish Draught</t>
  </si>
  <si>
    <t>5=</t>
  </si>
  <si>
    <t>Lollita
41006 07105</t>
  </si>
  <si>
    <t>Janine Thornton    4
190179   Rider</t>
  </si>
  <si>
    <t>8M
Brit Hanoverian</t>
  </si>
  <si>
    <t>Fire and Ice
47366 06100</t>
  </si>
  <si>
    <t>Mrs K Swabey    7
242187    Rider</t>
  </si>
  <si>
    <t>Legende
37654 01110</t>
  </si>
  <si>
    <t>Charlotte Epsom    7
114758    Rider</t>
  </si>
  <si>
    <t>11G
British W/blood</t>
  </si>
  <si>
    <t>Oseo
42345</t>
  </si>
  <si>
    <t>Charlotte Williams    
263508</t>
  </si>
  <si>
    <t>Mrs Chloe Denny (4)</t>
  </si>
  <si>
    <t>Class 4</t>
  </si>
  <si>
    <t>Mrs Lynne Hiscock</t>
  </si>
  <si>
    <t>DODSON &amp; HORRELL</t>
  </si>
  <si>
    <t>Novice 35 Summer Qualifier</t>
  </si>
  <si>
    <t>Active Schwarzenegger
32695 11108</t>
  </si>
  <si>
    <t>Tina Fearman    5
41840    Rider</t>
  </si>
  <si>
    <t>11G
Hanoverian</t>
  </si>
  <si>
    <t>4=</t>
  </si>
  <si>
    <t>2=</t>
  </si>
  <si>
    <t>Percival
29311 01117</t>
  </si>
  <si>
    <t>Lorna Davis    7
215686    Rider</t>
  </si>
  <si>
    <t>12G
Dutch WB</t>
  </si>
  <si>
    <t>Oliver
38303 09104</t>
  </si>
  <si>
    <t>Lynne Walkling    7
287377   Pat McEachen</t>
  </si>
  <si>
    <t xml:space="preserve">12G
TB x  </t>
  </si>
  <si>
    <t>Julian Campbell    
34053      Sue Coombe-Tennant</t>
  </si>
  <si>
    <t>Mr Copperfield III
49148 02112</t>
  </si>
  <si>
    <t>Anna Chalmers    8
327395    Sally Mariani</t>
  </si>
  <si>
    <t>15G
3/4 TB</t>
  </si>
  <si>
    <t>Amity de Lyon
47306 06108</t>
  </si>
  <si>
    <t>Lyndsey Goldsmith    8
306746    Rider</t>
  </si>
  <si>
    <t>7M Pony x 
Dutch WB</t>
  </si>
  <si>
    <t>Christopher Robin
47657 07105</t>
  </si>
  <si>
    <t>Molly Tupper    8
309940    Rider</t>
  </si>
  <si>
    <t>7G
Oldenburg</t>
  </si>
  <si>
    <t>Mrs Barbara Ehlers (4)</t>
  </si>
  <si>
    <t>Class 5</t>
  </si>
  <si>
    <t>Elementary 43 Summer</t>
  </si>
  <si>
    <t>Global Magic
41793 11100</t>
  </si>
  <si>
    <t>Julie Robinson    4
101346    Rider</t>
  </si>
  <si>
    <t>9G
KWPN</t>
  </si>
  <si>
    <t>1=</t>
  </si>
  <si>
    <t>It's Aero
46367 03111</t>
  </si>
  <si>
    <t>Caroline Leng    5
163260    Rider</t>
  </si>
  <si>
    <t>8G
Danish WB</t>
  </si>
  <si>
    <t>Poppy's Blue Moon
33646 03111</t>
  </si>
  <si>
    <t>Margaret Rose    6
200662    Rider</t>
  </si>
  <si>
    <t>14M
Irish Cob</t>
  </si>
  <si>
    <t>Laura Smith    5
81973    Lyndsey Goldsmith</t>
  </si>
  <si>
    <t>The Watchman II
37666</t>
  </si>
  <si>
    <t>Sam Ray    3
132187   Alia Collins</t>
  </si>
  <si>
    <t>7G
TB x WB</t>
  </si>
  <si>
    <t>Soltaire M
29292 08104</t>
  </si>
  <si>
    <t>Martin Ong    8
297682    Rider</t>
  </si>
  <si>
    <t>11G
KWPN</t>
  </si>
  <si>
    <t>Anrosa
47109 05100</t>
  </si>
  <si>
    <t>Sarah Holland-Villa    3
253960    Karen Tawse</t>
  </si>
  <si>
    <t>9M  Danish WB
by Matador</t>
  </si>
  <si>
    <t>Bertie
43849</t>
  </si>
  <si>
    <t>Vivienne Bacon    8
278424    Rider</t>
  </si>
  <si>
    <t>12G
TB</t>
  </si>
  <si>
    <t>Fryhline
41242 07107</t>
  </si>
  <si>
    <t>Sue Gallagher    7
101109    Rider</t>
  </si>
  <si>
    <t>12M
Danish W/blood</t>
  </si>
  <si>
    <t>Mrs Margaret Drewe (3)</t>
  </si>
  <si>
    <t>Class 6</t>
  </si>
  <si>
    <t>Mrs Helen Dunn</t>
  </si>
  <si>
    <t>STRETCH &amp; FLEX</t>
  </si>
  <si>
    <t>Elementary 57 Summer Qualifier</t>
  </si>
  <si>
    <t>Talismans Boy
30912</t>
  </si>
  <si>
    <t>Lucy Miles    5
182060    Rider</t>
  </si>
  <si>
    <t>13G
Dutch WB</t>
  </si>
  <si>
    <t>WD</t>
  </si>
  <si>
    <t>Mrs Linda Whetstone (1)</t>
  </si>
  <si>
    <t>Class 7</t>
  </si>
  <si>
    <t>Miss Cheryl Probin</t>
  </si>
  <si>
    <t>Medium 69 Summer</t>
  </si>
  <si>
    <t>Wervelwind
39508 0410</t>
  </si>
  <si>
    <t xml:space="preserve">Denise Hallion    2A
127345    </t>
  </si>
  <si>
    <t>Keystone Sandringham
37638</t>
  </si>
  <si>
    <t>Andrea Martin    5
140228    Rider</t>
  </si>
  <si>
    <t>7G
BHHS</t>
  </si>
  <si>
    <t>Listzes L
33521</t>
  </si>
  <si>
    <t>Georgie Somerset    2
72443    Rider</t>
  </si>
  <si>
    <t>Pocorde
47108 05105</t>
  </si>
  <si>
    <t>Alex Clay    6
294411    Rider</t>
  </si>
  <si>
    <t>13G  KWPN
by Concorde</t>
  </si>
  <si>
    <t>Coolhand Luke III
31765 09103</t>
  </si>
  <si>
    <t>11G
TB x Trakehner</t>
  </si>
  <si>
    <t>Class 8</t>
  </si>
  <si>
    <t>HAYGAIN STEAMERS</t>
  </si>
  <si>
    <t>Medium 73 Summer Qualifier</t>
  </si>
  <si>
    <t>Del'asti
34615</t>
  </si>
  <si>
    <t>Sharon Edwards    2A
24309   Maralyn Fichte</t>
  </si>
  <si>
    <t xml:space="preserve">Fresno Quin
41254 </t>
  </si>
  <si>
    <t xml:space="preserve">Janice Powell    
250201    </t>
  </si>
  <si>
    <t xml:space="preserve">Ranmore Rascal
38727 </t>
  </si>
  <si>
    <t xml:space="preserve">Lisa Potter    6
179043    Rider </t>
  </si>
  <si>
    <t>9G
Cob x</t>
  </si>
  <si>
    <t>Class 9</t>
  </si>
  <si>
    <t>Affiliated Pick a Test</t>
  </si>
  <si>
    <t>Advanced Medium 94/Advanced 100 &amp; 106</t>
  </si>
  <si>
    <t>A100</t>
  </si>
  <si>
    <t>Cavallino
21954 02113</t>
  </si>
  <si>
    <t>Sue Dale    3
9695    Rider</t>
  </si>
  <si>
    <t>13G
Holstein</t>
  </si>
  <si>
    <t xml:space="preserve">Haysden Nirvana
30952 </t>
  </si>
  <si>
    <t>Jen Murphy    2
20206    Rider</t>
  </si>
  <si>
    <t>8G
Bav x TB</t>
  </si>
  <si>
    <t>Mr Flashman
23787 11107</t>
  </si>
  <si>
    <t>Samantha Buckley    5
95311    Rider</t>
  </si>
  <si>
    <t>15G
Oldenburg</t>
  </si>
  <si>
    <t>Class 10</t>
  </si>
  <si>
    <t>MARTIN COLLINS</t>
  </si>
  <si>
    <t>Advanced Medium 98 Summer Qualifier</t>
  </si>
  <si>
    <t>Cornish Promise
22818</t>
  </si>
  <si>
    <t>Badr Al-Omran    3
90298 David Gunner</t>
  </si>
  <si>
    <t>15G
Irish x</t>
  </si>
  <si>
    <t>Praeben
15582</t>
  </si>
  <si>
    <t>Emma Roche    4
100455    Rider</t>
  </si>
  <si>
    <t>19G
KWPN</t>
  </si>
  <si>
    <t>Sandro Star
37920 07100</t>
  </si>
  <si>
    <t>Camilla James      2
3468      Rider</t>
  </si>
  <si>
    <t>8M Westph by
Sandro Hit</t>
  </si>
  <si>
    <t>Rescue Remedy
30793 04101</t>
  </si>
  <si>
    <t>Stella Gibbs    2
15725    Rider</t>
  </si>
  <si>
    <t>14G
Irish Sport Horse</t>
  </si>
  <si>
    <t xml:space="preserve">Leonard
22254 </t>
  </si>
  <si>
    <t>Esme Pearson    3
24198    Rider</t>
  </si>
  <si>
    <t>15G
Danish WB</t>
  </si>
  <si>
    <t>Class 11</t>
  </si>
  <si>
    <t>Any FEI test</t>
  </si>
  <si>
    <t>PSG</t>
  </si>
  <si>
    <t>Bomond
48357 1010</t>
  </si>
  <si>
    <t>INT II</t>
  </si>
  <si>
    <t>Fideramber
34108</t>
  </si>
  <si>
    <t>Daniel Watson    1
7480 Mrs S Farnon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</si>
</sst>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5">
    <font>
      <sz val="12"/>
      <name val="Times New Roman"/>
      <family val="0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i/>
      <u val="single"/>
      <sz val="10"/>
      <color indexed="12"/>
      <name val="Times New Roman"/>
      <family val="1"/>
    </font>
    <font>
      <b/>
      <i/>
      <sz val="10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10"/>
      <color indexed="10"/>
      <name val="Times New Roman"/>
      <family val="1"/>
    </font>
    <font>
      <sz val="10"/>
      <name val="Times New Roman"/>
      <family val="1"/>
    </font>
    <font>
      <b/>
      <i/>
      <u val="single"/>
      <sz val="12"/>
      <color indexed="12"/>
      <name val="Times New Roman"/>
      <family val="1"/>
    </font>
    <font>
      <sz val="8"/>
      <name val="Times New Roman"/>
      <family val="0"/>
    </font>
    <font>
      <i/>
      <sz val="9"/>
      <name val="Times New Roman"/>
      <family val="1"/>
    </font>
    <font>
      <i/>
      <sz val="9"/>
      <color indexed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20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0" fontId="1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vertical="top"/>
    </xf>
    <xf numFmtId="0" fontId="5" fillId="0" borderId="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5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2" fontId="4" fillId="0" borderId="5" xfId="0" applyNumberFormat="1" applyFont="1" applyBorder="1" applyAlignment="1" applyProtection="1">
      <alignment horizontal="center" vertical="top"/>
      <protection/>
    </xf>
    <xf numFmtId="2" fontId="4" fillId="0" borderId="8" xfId="0" applyNumberFormat="1" applyFont="1" applyBorder="1" applyAlignment="1" applyProtection="1">
      <alignment horizontal="center" vertical="top"/>
      <protection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6" xfId="0" applyFont="1" applyBorder="1" applyAlignment="1">
      <alignment horizontal="left" vertical="top"/>
    </xf>
    <xf numFmtId="0" fontId="4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20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2" xfId="0" applyFont="1" applyBorder="1" applyAlignment="1">
      <alignment horizontal="left" vertical="top"/>
    </xf>
    <xf numFmtId="0" fontId="4" fillId="0" borderId="23" xfId="0" applyFont="1" applyBorder="1" applyAlignment="1">
      <alignment horizontal="center" vertical="top"/>
    </xf>
    <xf numFmtId="2" fontId="1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0" xfId="0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20" fontId="11" fillId="0" borderId="24" xfId="0" applyNumberFormat="1" applyFont="1" applyBorder="1" applyAlignment="1">
      <alignment/>
    </xf>
    <xf numFmtId="0" fontId="11" fillId="0" borderId="25" xfId="0" applyFont="1" applyBorder="1" applyAlignment="1">
      <alignment/>
    </xf>
    <xf numFmtId="0" fontId="11" fillId="0" borderId="25" xfId="0" applyFont="1" applyBorder="1" applyAlignment="1">
      <alignment horizontal="center" vertical="top"/>
    </xf>
    <xf numFmtId="1" fontId="11" fillId="0" borderId="25" xfId="0" applyNumberFormat="1" applyFont="1" applyBorder="1" applyAlignment="1">
      <alignment horizontal="center" vertical="top"/>
    </xf>
    <xf numFmtId="0" fontId="11" fillId="0" borderId="25" xfId="0" applyFont="1" applyBorder="1" applyAlignment="1">
      <alignment horizontal="left" wrapText="1"/>
    </xf>
    <xf numFmtId="2" fontId="11" fillId="0" borderId="25" xfId="0" applyNumberFormat="1" applyFont="1" applyBorder="1" applyAlignment="1">
      <alignment/>
    </xf>
    <xf numFmtId="0" fontId="12" fillId="0" borderId="25" xfId="0" applyFont="1" applyBorder="1" applyAlignment="1">
      <alignment horizontal="right"/>
    </xf>
    <xf numFmtId="0" fontId="11" fillId="0" borderId="26" xfId="0" applyFont="1" applyBorder="1" applyAlignment="1">
      <alignment/>
    </xf>
    <xf numFmtId="0" fontId="13" fillId="0" borderId="0" xfId="0" applyFont="1" applyAlignment="1">
      <alignment/>
    </xf>
    <xf numFmtId="0" fontId="11" fillId="0" borderId="25" xfId="0" applyFont="1" applyBorder="1" applyAlignment="1">
      <alignment wrapText="1"/>
    </xf>
    <xf numFmtId="0" fontId="11" fillId="0" borderId="25" xfId="0" applyFont="1" applyBorder="1" applyAlignment="1">
      <alignment horizontal="left"/>
    </xf>
    <xf numFmtId="0" fontId="14" fillId="0" borderId="21" xfId="0" applyFont="1" applyBorder="1" applyAlignment="1">
      <alignment horizontal="center" vertical="top"/>
    </xf>
    <xf numFmtId="0" fontId="14" fillId="0" borderId="22" xfId="0" applyFont="1" applyBorder="1" applyAlignment="1">
      <alignment horizontal="center" vertical="top"/>
    </xf>
    <xf numFmtId="0" fontId="14" fillId="0" borderId="22" xfId="0" applyFont="1" applyBorder="1" applyAlignment="1">
      <alignment horizontal="left" vertical="top"/>
    </xf>
    <xf numFmtId="0" fontId="14" fillId="0" borderId="23" xfId="0" applyFont="1" applyBorder="1" applyAlignment="1">
      <alignment horizontal="center" vertical="top"/>
    </xf>
    <xf numFmtId="20" fontId="11" fillId="0" borderId="1" xfId="0" applyNumberFormat="1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2" xfId="0" applyFont="1" applyBorder="1" applyAlignment="1">
      <alignment horizontal="center" vertical="top"/>
    </xf>
    <xf numFmtId="1" fontId="11" fillId="0" borderId="2" xfId="0" applyNumberFormat="1" applyFont="1" applyBorder="1" applyAlignment="1">
      <alignment horizontal="center" vertical="top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left"/>
    </xf>
    <xf numFmtId="2" fontId="11" fillId="0" borderId="2" xfId="0" applyNumberFormat="1" applyFont="1" applyBorder="1" applyAlignment="1">
      <alignment/>
    </xf>
    <xf numFmtId="0" fontId="12" fillId="0" borderId="2" xfId="0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2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1" fontId="11" fillId="0" borderId="25" xfId="0" applyNumberFormat="1" applyFont="1" applyBorder="1" applyAlignment="1">
      <alignment vertical="top"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2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2"/>
  <sheetViews>
    <sheetView tabSelected="1" workbookViewId="0" topLeftCell="A1">
      <selection activeCell="A1" sqref="A1:F1"/>
    </sheetView>
  </sheetViews>
  <sheetFormatPr defaultColWidth="9.00390625" defaultRowHeight="15.75"/>
  <cols>
    <col min="1" max="1" width="5.375" style="0" bestFit="1" customWidth="1"/>
    <col min="2" max="2" width="5.125" style="0" bestFit="1" customWidth="1"/>
    <col min="3" max="3" width="4.25390625" style="0" bestFit="1" customWidth="1"/>
    <col min="4" max="4" width="4.00390625" style="0" bestFit="1" customWidth="1"/>
    <col min="5" max="5" width="15.875" style="0" customWidth="1"/>
    <col min="6" max="6" width="21.25390625" style="0" customWidth="1"/>
    <col min="7" max="7" width="11.75390625" style="0" customWidth="1"/>
    <col min="8" max="12" width="6.125" style="0" customWidth="1"/>
    <col min="13" max="17" width="4.625" style="0" customWidth="1"/>
  </cols>
  <sheetData>
    <row r="1" spans="1:17" ht="16.5" thickBot="1">
      <c r="A1" s="65" t="s">
        <v>0</v>
      </c>
      <c r="B1" s="66"/>
      <c r="C1" s="66"/>
      <c r="D1" s="66"/>
      <c r="E1" s="66"/>
      <c r="F1" s="66"/>
      <c r="G1" s="6" t="s">
        <v>1</v>
      </c>
      <c r="H1" s="6"/>
      <c r="I1" s="6"/>
      <c r="J1" s="6"/>
      <c r="K1" s="6"/>
      <c r="L1" s="7"/>
      <c r="M1" s="8" t="s">
        <v>2</v>
      </c>
      <c r="N1" s="9"/>
      <c r="O1" s="9"/>
      <c r="P1" s="10">
        <v>9</v>
      </c>
      <c r="Q1" s="11">
        <v>9</v>
      </c>
    </row>
    <row r="2" spans="1:17" ht="16.5" thickBot="1">
      <c r="A2" s="12" t="s">
        <v>3</v>
      </c>
      <c r="B2" s="13"/>
      <c r="C2" s="13"/>
      <c r="D2" s="13"/>
      <c r="E2" s="13"/>
      <c r="F2" s="13"/>
      <c r="G2" s="14" t="s">
        <v>4</v>
      </c>
      <c r="H2" s="15" t="s">
        <v>5</v>
      </c>
      <c r="I2" s="15"/>
      <c r="J2" s="15"/>
      <c r="K2" s="15"/>
      <c r="L2" s="16"/>
      <c r="M2" s="17" t="s">
        <v>6</v>
      </c>
      <c r="N2" s="18"/>
      <c r="O2" s="19"/>
      <c r="P2" s="20">
        <f>SUM(L10:L18)/Q1</f>
        <v>66.18357487922705</v>
      </c>
      <c r="Q2" s="21"/>
    </row>
    <row r="3" spans="1:17" ht="16.5" thickBot="1">
      <c r="A3" s="12" t="s">
        <v>7</v>
      </c>
      <c r="B3" s="13"/>
      <c r="C3" s="13"/>
      <c r="D3" s="13"/>
      <c r="E3" s="13"/>
      <c r="F3" s="13"/>
      <c r="G3" s="22" t="s">
        <v>8</v>
      </c>
      <c r="H3" s="23" t="s">
        <v>9</v>
      </c>
      <c r="I3" s="23"/>
      <c r="J3" s="23"/>
      <c r="K3" s="23"/>
      <c r="L3" s="24"/>
      <c r="M3" s="24"/>
      <c r="N3" s="25"/>
      <c r="O3" s="26">
        <v>230</v>
      </c>
      <c r="P3" s="26"/>
      <c r="Q3" s="27"/>
    </row>
    <row r="4" spans="1:17" ht="15.75">
      <c r="A4" s="28" t="s">
        <v>10</v>
      </c>
      <c r="B4" s="29"/>
      <c r="C4" s="29"/>
      <c r="D4" s="29"/>
      <c r="E4" s="29"/>
      <c r="F4" s="30"/>
      <c r="G4" s="31"/>
      <c r="H4" s="32" t="s">
        <v>11</v>
      </c>
      <c r="I4" s="32"/>
      <c r="J4" s="33"/>
      <c r="K4" s="33"/>
      <c r="L4" s="34"/>
      <c r="M4" s="35"/>
      <c r="N4" s="35"/>
      <c r="O4" s="36"/>
      <c r="P4" s="36"/>
      <c r="Q4" s="27"/>
    </row>
    <row r="5" spans="1:17" ht="16.5" thickBot="1">
      <c r="A5" s="37" t="s">
        <v>12</v>
      </c>
      <c r="B5" s="38"/>
      <c r="C5" s="38"/>
      <c r="D5" s="38"/>
      <c r="E5" s="38"/>
      <c r="F5" s="39"/>
      <c r="G5" s="24"/>
      <c r="H5" s="24"/>
      <c r="I5" s="24"/>
      <c r="J5" s="24"/>
      <c r="K5" s="24"/>
      <c r="L5" s="24"/>
      <c r="M5" s="24"/>
      <c r="N5" s="24"/>
      <c r="O5" s="36"/>
      <c r="P5" s="36"/>
      <c r="Q5" s="27"/>
    </row>
    <row r="6" spans="1:17" ht="8.25" customHeight="1" thickBot="1">
      <c r="A6" s="40"/>
      <c r="B6" s="24"/>
      <c r="C6" s="41"/>
      <c r="D6" s="24"/>
      <c r="E6" s="24"/>
      <c r="F6" s="24"/>
      <c r="G6" s="42"/>
      <c r="H6" s="42"/>
      <c r="I6" s="42"/>
      <c r="J6" s="42"/>
      <c r="K6" s="42"/>
      <c r="L6" s="42"/>
      <c r="M6" s="42"/>
      <c r="N6" s="42"/>
      <c r="O6" s="42"/>
      <c r="P6" s="42"/>
      <c r="Q6" s="43"/>
    </row>
    <row r="7" spans="1:17" ht="15.75">
      <c r="A7" s="44" t="s">
        <v>13</v>
      </c>
      <c r="B7" s="45" t="s">
        <v>14</v>
      </c>
      <c r="C7" s="45" t="s">
        <v>15</v>
      </c>
      <c r="D7" s="45" t="s">
        <v>16</v>
      </c>
      <c r="E7" s="46" t="s">
        <v>17</v>
      </c>
      <c r="F7" s="47" t="s">
        <v>18</v>
      </c>
      <c r="G7" s="48" t="s">
        <v>19</v>
      </c>
      <c r="H7" s="45" t="s">
        <v>20</v>
      </c>
      <c r="I7" s="45" t="s">
        <v>20</v>
      </c>
      <c r="J7" s="45" t="s">
        <v>20</v>
      </c>
      <c r="K7" s="45" t="s">
        <v>21</v>
      </c>
      <c r="L7" s="45" t="s">
        <v>22</v>
      </c>
      <c r="M7" s="49" t="s">
        <v>23</v>
      </c>
      <c r="N7" s="49"/>
      <c r="O7" s="49"/>
      <c r="P7" s="49"/>
      <c r="Q7" s="50"/>
    </row>
    <row r="8" spans="1:17" ht="16.5" thickBot="1">
      <c r="A8" s="51"/>
      <c r="B8" s="52"/>
      <c r="C8" s="53" t="s">
        <v>24</v>
      </c>
      <c r="D8" s="54"/>
      <c r="E8" s="55" t="s">
        <v>25</v>
      </c>
      <c r="F8" s="55" t="s">
        <v>26</v>
      </c>
      <c r="G8" s="54" t="s">
        <v>27</v>
      </c>
      <c r="H8" s="54" t="s">
        <v>28</v>
      </c>
      <c r="I8" s="54" t="s">
        <v>29</v>
      </c>
      <c r="J8" s="54" t="s">
        <v>30</v>
      </c>
      <c r="K8" s="54" t="s">
        <v>24</v>
      </c>
      <c r="L8" s="54"/>
      <c r="M8" s="54" t="s">
        <v>31</v>
      </c>
      <c r="N8" s="54" t="s">
        <v>28</v>
      </c>
      <c r="O8" s="54" t="s">
        <v>29</v>
      </c>
      <c r="P8" s="54" t="s">
        <v>30</v>
      </c>
      <c r="Q8" s="56" t="s">
        <v>32</v>
      </c>
    </row>
    <row r="9" spans="1:17" ht="8.25" customHeight="1">
      <c r="A9" s="57"/>
      <c r="B9" s="58"/>
      <c r="C9" s="58"/>
      <c r="D9" s="58"/>
      <c r="E9" s="59"/>
      <c r="F9" s="59"/>
      <c r="G9" s="58"/>
      <c r="H9" s="58"/>
      <c r="I9" s="58"/>
      <c r="J9" s="58"/>
      <c r="K9" s="58"/>
      <c r="L9" s="58"/>
      <c r="M9" s="58"/>
      <c r="N9" s="58"/>
      <c r="O9" s="58"/>
      <c r="P9" s="58"/>
      <c r="Q9" s="60"/>
    </row>
    <row r="10" spans="1:17" s="75" customFormat="1" ht="24">
      <c r="A10" s="67">
        <v>0.4930555555555563</v>
      </c>
      <c r="B10" s="68"/>
      <c r="C10" s="69" t="s">
        <v>33</v>
      </c>
      <c r="D10" s="70">
        <v>58</v>
      </c>
      <c r="E10" s="71" t="s">
        <v>34</v>
      </c>
      <c r="F10" s="71" t="s">
        <v>35</v>
      </c>
      <c r="G10" s="71" t="s">
        <v>36</v>
      </c>
      <c r="H10" s="68"/>
      <c r="I10" s="68">
        <v>162</v>
      </c>
      <c r="J10" s="68"/>
      <c r="K10" s="68">
        <v>58</v>
      </c>
      <c r="L10" s="72">
        <f>SUM(H10:J10)/2.3</f>
        <v>70.43478260869566</v>
      </c>
      <c r="M10" s="73">
        <v>1</v>
      </c>
      <c r="N10" s="73"/>
      <c r="O10" s="73">
        <v>1</v>
      </c>
      <c r="P10" s="73"/>
      <c r="Q10" s="74">
        <v>10</v>
      </c>
    </row>
    <row r="11" spans="1:17" s="75" customFormat="1" ht="24">
      <c r="A11" s="67">
        <v>0.49791666666666745</v>
      </c>
      <c r="B11" s="68"/>
      <c r="C11" s="69" t="s">
        <v>33</v>
      </c>
      <c r="D11" s="70">
        <v>123</v>
      </c>
      <c r="E11" s="71" t="s">
        <v>37</v>
      </c>
      <c r="F11" s="71" t="s">
        <v>38</v>
      </c>
      <c r="G11" s="71" t="s">
        <v>39</v>
      </c>
      <c r="H11" s="68"/>
      <c r="I11" s="68">
        <v>159</v>
      </c>
      <c r="J11" s="68"/>
      <c r="K11" s="68">
        <v>56</v>
      </c>
      <c r="L11" s="72">
        <f>SUM(H11:J11)/2.3</f>
        <v>69.1304347826087</v>
      </c>
      <c r="M11" s="73">
        <v>2</v>
      </c>
      <c r="N11" s="73"/>
      <c r="O11" s="73">
        <v>2</v>
      </c>
      <c r="P11" s="73"/>
      <c r="Q11" s="74">
        <v>9</v>
      </c>
    </row>
    <row r="12" spans="1:17" s="75" customFormat="1" ht="24">
      <c r="A12" s="67">
        <v>0.47847222222222285</v>
      </c>
      <c r="B12" s="68"/>
      <c r="C12" s="69" t="s">
        <v>33</v>
      </c>
      <c r="D12" s="70">
        <v>513</v>
      </c>
      <c r="E12" s="71" t="s">
        <v>40</v>
      </c>
      <c r="F12" s="71" t="s">
        <v>41</v>
      </c>
      <c r="G12" s="71" t="s">
        <v>42</v>
      </c>
      <c r="H12" s="68"/>
      <c r="I12" s="68">
        <v>157</v>
      </c>
      <c r="J12" s="68"/>
      <c r="K12" s="68">
        <v>54</v>
      </c>
      <c r="L12" s="72">
        <f>SUM(H12:J12)/2.3</f>
        <v>68.26086956521739</v>
      </c>
      <c r="M12" s="73">
        <v>3</v>
      </c>
      <c r="N12" s="73"/>
      <c r="O12" s="73">
        <v>3</v>
      </c>
      <c r="P12" s="73"/>
      <c r="Q12" s="74">
        <v>8</v>
      </c>
    </row>
    <row r="13" spans="1:17" s="75" customFormat="1" ht="24">
      <c r="A13" s="67">
        <v>0.4347222222222225</v>
      </c>
      <c r="B13" s="68"/>
      <c r="C13" s="69" t="s">
        <v>33</v>
      </c>
      <c r="D13" s="70">
        <v>488</v>
      </c>
      <c r="E13" s="71" t="s">
        <v>43</v>
      </c>
      <c r="F13" s="76" t="s">
        <v>44</v>
      </c>
      <c r="G13" s="77"/>
      <c r="H13" s="68"/>
      <c r="I13" s="68">
        <v>156</v>
      </c>
      <c r="J13" s="68"/>
      <c r="K13" s="68">
        <v>54</v>
      </c>
      <c r="L13" s="72">
        <f>SUM(H13:J13)/2.3</f>
        <v>67.82608695652175</v>
      </c>
      <c r="M13" s="73">
        <v>4</v>
      </c>
      <c r="N13" s="73"/>
      <c r="O13" s="73">
        <v>4</v>
      </c>
      <c r="P13" s="73"/>
      <c r="Q13" s="74">
        <v>7</v>
      </c>
    </row>
    <row r="14" spans="1:17" s="75" customFormat="1" ht="24">
      <c r="A14" s="67">
        <v>0.41041666666666676</v>
      </c>
      <c r="B14" s="68"/>
      <c r="C14" s="69" t="s">
        <v>33</v>
      </c>
      <c r="D14" s="70">
        <v>109</v>
      </c>
      <c r="E14" s="71" t="s">
        <v>45</v>
      </c>
      <c r="F14" s="71" t="s">
        <v>46</v>
      </c>
      <c r="G14" s="71" t="s">
        <v>47</v>
      </c>
      <c r="H14" s="68"/>
      <c r="I14" s="68">
        <v>152</v>
      </c>
      <c r="J14" s="68"/>
      <c r="K14" s="68">
        <v>54</v>
      </c>
      <c r="L14" s="72">
        <f>SUM(H14:J14)/2.3</f>
        <v>66.08695652173914</v>
      </c>
      <c r="M14" s="73">
        <v>5</v>
      </c>
      <c r="N14" s="73"/>
      <c r="O14" s="73">
        <v>5</v>
      </c>
      <c r="P14" s="73"/>
      <c r="Q14" s="74">
        <v>6</v>
      </c>
    </row>
    <row r="15" spans="1:17" s="75" customFormat="1" ht="24">
      <c r="A15" s="67">
        <v>0.483333333333334</v>
      </c>
      <c r="B15" s="68"/>
      <c r="C15" s="69" t="s">
        <v>33</v>
      </c>
      <c r="D15" s="70">
        <v>124</v>
      </c>
      <c r="E15" s="76" t="s">
        <v>48</v>
      </c>
      <c r="F15" s="76" t="s">
        <v>49</v>
      </c>
      <c r="G15" s="71"/>
      <c r="H15" s="68"/>
      <c r="I15" s="68">
        <v>151</v>
      </c>
      <c r="J15" s="68"/>
      <c r="K15" s="68">
        <v>52</v>
      </c>
      <c r="L15" s="72">
        <f>SUM(H15:J15)/2.3</f>
        <v>65.65217391304348</v>
      </c>
      <c r="M15" s="73">
        <v>6</v>
      </c>
      <c r="N15" s="73"/>
      <c r="O15" s="73">
        <v>6</v>
      </c>
      <c r="P15" s="73"/>
      <c r="Q15" s="74">
        <v>5</v>
      </c>
    </row>
    <row r="16" spans="1:17" s="75" customFormat="1" ht="24">
      <c r="A16" s="67">
        <v>0.425</v>
      </c>
      <c r="B16" s="68"/>
      <c r="C16" s="69" t="s">
        <v>33</v>
      </c>
      <c r="D16" s="70">
        <v>131</v>
      </c>
      <c r="E16" s="76" t="s">
        <v>50</v>
      </c>
      <c r="F16" s="76" t="s">
        <v>51</v>
      </c>
      <c r="G16" s="71" t="s">
        <v>52</v>
      </c>
      <c r="H16" s="68"/>
      <c r="I16" s="68">
        <v>147</v>
      </c>
      <c r="J16" s="68"/>
      <c r="K16" s="68">
        <v>52</v>
      </c>
      <c r="L16" s="72">
        <f>SUM(H16:J16)/2.3</f>
        <v>63.913043478260875</v>
      </c>
      <c r="M16" s="73">
        <v>7</v>
      </c>
      <c r="N16" s="73"/>
      <c r="O16" s="73">
        <v>7</v>
      </c>
      <c r="P16" s="73"/>
      <c r="Q16" s="74">
        <v>4</v>
      </c>
    </row>
    <row r="17" spans="1:17" s="75" customFormat="1" ht="24">
      <c r="A17" s="67">
        <v>0.5076388888888897</v>
      </c>
      <c r="B17" s="68"/>
      <c r="C17" s="69" t="s">
        <v>33</v>
      </c>
      <c r="D17" s="70">
        <v>471</v>
      </c>
      <c r="E17" s="71" t="s">
        <v>53</v>
      </c>
      <c r="F17" s="71" t="s">
        <v>54</v>
      </c>
      <c r="G17" s="71" t="s">
        <v>55</v>
      </c>
      <c r="H17" s="68"/>
      <c r="I17" s="68">
        <v>146</v>
      </c>
      <c r="J17" s="68"/>
      <c r="K17" s="68">
        <v>52</v>
      </c>
      <c r="L17" s="72">
        <f>SUM(H17:J17)/2.3</f>
        <v>63.478260869565226</v>
      </c>
      <c r="M17" s="73">
        <v>8</v>
      </c>
      <c r="N17" s="73"/>
      <c r="O17" s="73">
        <v>8</v>
      </c>
      <c r="P17" s="73"/>
      <c r="Q17" s="74">
        <v>3</v>
      </c>
    </row>
    <row r="18" spans="1:17" s="75" customFormat="1" ht="24">
      <c r="A18" s="67">
        <v>0.43958333333333366</v>
      </c>
      <c r="B18" s="68"/>
      <c r="C18" s="69" t="s">
        <v>33</v>
      </c>
      <c r="D18" s="70">
        <v>88</v>
      </c>
      <c r="E18" s="76" t="s">
        <v>56</v>
      </c>
      <c r="F18" s="71" t="s">
        <v>57</v>
      </c>
      <c r="G18" s="71" t="s">
        <v>58</v>
      </c>
      <c r="H18" s="68"/>
      <c r="I18" s="68">
        <v>140</v>
      </c>
      <c r="J18" s="68"/>
      <c r="K18" s="68">
        <v>50</v>
      </c>
      <c r="L18" s="72">
        <f>SUM(H18:J18)/2.3</f>
        <v>60.86956521739131</v>
      </c>
      <c r="M18" s="73">
        <v>9</v>
      </c>
      <c r="N18" s="73"/>
      <c r="O18" s="73">
        <v>9</v>
      </c>
      <c r="P18" s="73"/>
      <c r="Q18" s="74">
        <v>2</v>
      </c>
    </row>
    <row r="19" spans="1:17" s="75" customFormat="1" ht="12">
      <c r="A19" s="67">
        <v>0.512500000000001</v>
      </c>
      <c r="B19" s="68"/>
      <c r="C19" s="69"/>
      <c r="D19" s="70"/>
      <c r="E19" s="77" t="s">
        <v>59</v>
      </c>
      <c r="F19" s="77"/>
      <c r="G19" s="77"/>
      <c r="H19" s="68"/>
      <c r="I19" s="68"/>
      <c r="J19" s="68"/>
      <c r="K19" s="68"/>
      <c r="L19" s="72"/>
      <c r="M19" s="73"/>
      <c r="N19" s="73"/>
      <c r="O19" s="73"/>
      <c r="P19" s="73"/>
      <c r="Q19" s="74"/>
    </row>
    <row r="20" spans="1:17" ht="8.25" customHeight="1" thickBot="1">
      <c r="A20" s="1"/>
      <c r="B20" s="2"/>
      <c r="C20" s="3"/>
      <c r="D20" s="4"/>
      <c r="E20" s="5"/>
      <c r="F20" s="5"/>
      <c r="G20" s="5"/>
      <c r="H20" s="2"/>
      <c r="I20" s="2"/>
      <c r="J20" s="2"/>
      <c r="K20" s="2"/>
      <c r="L20" s="61"/>
      <c r="M20" s="62"/>
      <c r="N20" s="62"/>
      <c r="O20" s="62"/>
      <c r="P20" s="62"/>
      <c r="Q20" s="63"/>
    </row>
    <row r="21" spans="1:17" ht="8.25" customHeight="1" thickBo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</row>
    <row r="22" spans="1:17" ht="16.5" thickBot="1">
      <c r="A22" s="65" t="s">
        <v>0</v>
      </c>
      <c r="B22" s="66"/>
      <c r="C22" s="66"/>
      <c r="D22" s="66"/>
      <c r="E22" s="66"/>
      <c r="F22" s="66"/>
      <c r="G22" s="6" t="s">
        <v>1</v>
      </c>
      <c r="H22" s="6"/>
      <c r="I22" s="6"/>
      <c r="J22" s="6"/>
      <c r="K22" s="6"/>
      <c r="L22" s="7"/>
      <c r="M22" s="8" t="s">
        <v>2</v>
      </c>
      <c r="N22" s="9"/>
      <c r="O22" s="9"/>
      <c r="P22" s="10">
        <v>10</v>
      </c>
      <c r="Q22" s="11">
        <v>10</v>
      </c>
    </row>
    <row r="23" spans="1:17" ht="16.5" thickBot="1">
      <c r="A23" s="12" t="s">
        <v>3</v>
      </c>
      <c r="B23" s="13"/>
      <c r="C23" s="13"/>
      <c r="D23" s="13"/>
      <c r="E23" s="13"/>
      <c r="F23" s="13"/>
      <c r="G23" s="14" t="s">
        <v>4</v>
      </c>
      <c r="H23" s="15" t="s">
        <v>60</v>
      </c>
      <c r="I23" s="15"/>
      <c r="J23" s="15"/>
      <c r="K23" s="15"/>
      <c r="L23" s="16"/>
      <c r="M23" s="17" t="s">
        <v>6</v>
      </c>
      <c r="N23" s="18"/>
      <c r="O23" s="19"/>
      <c r="P23" s="20">
        <f>SUM(L31:L40)/Q22</f>
        <v>63.77272727272727</v>
      </c>
      <c r="Q23" s="21"/>
    </row>
    <row r="24" spans="1:17" ht="16.5" thickBot="1">
      <c r="A24" s="12" t="s">
        <v>61</v>
      </c>
      <c r="B24" s="13"/>
      <c r="C24" s="13"/>
      <c r="D24" s="13"/>
      <c r="E24" s="13"/>
      <c r="F24" s="13"/>
      <c r="G24" s="22" t="s">
        <v>8</v>
      </c>
      <c r="H24" s="23" t="s">
        <v>62</v>
      </c>
      <c r="I24" s="23"/>
      <c r="J24" s="23"/>
      <c r="K24" s="23"/>
      <c r="L24" s="24"/>
      <c r="M24" s="24"/>
      <c r="N24" s="25"/>
      <c r="O24" s="26">
        <v>220</v>
      </c>
      <c r="P24" s="26"/>
      <c r="Q24" s="27"/>
    </row>
    <row r="25" spans="1:17" ht="15.75">
      <c r="A25" s="28" t="s">
        <v>10</v>
      </c>
      <c r="B25" s="29"/>
      <c r="C25" s="29"/>
      <c r="D25" s="29"/>
      <c r="E25" s="29"/>
      <c r="F25" s="30"/>
      <c r="G25" s="31"/>
      <c r="H25" s="32" t="s">
        <v>63</v>
      </c>
      <c r="I25" s="32"/>
      <c r="J25" s="33"/>
      <c r="K25" s="33"/>
      <c r="L25" s="34"/>
      <c r="M25" s="35"/>
      <c r="N25" s="35"/>
      <c r="O25" s="36"/>
      <c r="P25" s="36"/>
      <c r="Q25" s="27"/>
    </row>
    <row r="26" spans="1:17" ht="16.5" thickBot="1">
      <c r="A26" s="37" t="s">
        <v>64</v>
      </c>
      <c r="B26" s="38"/>
      <c r="C26" s="38"/>
      <c r="D26" s="38"/>
      <c r="E26" s="38"/>
      <c r="F26" s="39"/>
      <c r="G26" s="24"/>
      <c r="H26" s="24"/>
      <c r="I26" s="24"/>
      <c r="J26" s="24"/>
      <c r="K26" s="24"/>
      <c r="L26" s="24"/>
      <c r="M26" s="24"/>
      <c r="N26" s="24"/>
      <c r="O26" s="36"/>
      <c r="P26" s="36"/>
      <c r="Q26" s="27"/>
    </row>
    <row r="27" spans="1:17" ht="8.25" customHeight="1" thickBot="1">
      <c r="A27" s="40"/>
      <c r="B27" s="24"/>
      <c r="C27" s="41"/>
      <c r="D27" s="24"/>
      <c r="E27" s="24"/>
      <c r="F27" s="24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3"/>
    </row>
    <row r="28" spans="1:17" ht="15.75">
      <c r="A28" s="44" t="s">
        <v>13</v>
      </c>
      <c r="B28" s="45" t="s">
        <v>14</v>
      </c>
      <c r="C28" s="45" t="s">
        <v>15</v>
      </c>
      <c r="D28" s="45" t="s">
        <v>16</v>
      </c>
      <c r="E28" s="46" t="s">
        <v>17</v>
      </c>
      <c r="F28" s="47" t="s">
        <v>18</v>
      </c>
      <c r="G28" s="48" t="s">
        <v>19</v>
      </c>
      <c r="H28" s="45" t="s">
        <v>20</v>
      </c>
      <c r="I28" s="45" t="s">
        <v>20</v>
      </c>
      <c r="J28" s="45" t="s">
        <v>20</v>
      </c>
      <c r="K28" s="45" t="s">
        <v>21</v>
      </c>
      <c r="L28" s="45" t="s">
        <v>22</v>
      </c>
      <c r="M28" s="49" t="s">
        <v>23</v>
      </c>
      <c r="N28" s="49"/>
      <c r="O28" s="49"/>
      <c r="P28" s="49"/>
      <c r="Q28" s="50"/>
    </row>
    <row r="29" spans="1:17" ht="16.5" thickBot="1">
      <c r="A29" s="51"/>
      <c r="B29" s="52"/>
      <c r="C29" s="53" t="s">
        <v>24</v>
      </c>
      <c r="D29" s="54"/>
      <c r="E29" s="55" t="s">
        <v>25</v>
      </c>
      <c r="F29" s="55" t="s">
        <v>26</v>
      </c>
      <c r="G29" s="54" t="s">
        <v>27</v>
      </c>
      <c r="H29" s="54" t="s">
        <v>28</v>
      </c>
      <c r="I29" s="54" t="s">
        <v>29</v>
      </c>
      <c r="J29" s="54" t="s">
        <v>30</v>
      </c>
      <c r="K29" s="54" t="s">
        <v>24</v>
      </c>
      <c r="L29" s="54"/>
      <c r="M29" s="54" t="s">
        <v>31</v>
      </c>
      <c r="N29" s="54" t="s">
        <v>28</v>
      </c>
      <c r="O29" s="54" t="s">
        <v>29</v>
      </c>
      <c r="P29" s="54" t="s">
        <v>30</v>
      </c>
      <c r="Q29" s="56" t="s">
        <v>32</v>
      </c>
    </row>
    <row r="30" spans="1:17" ht="6.75" customHeight="1">
      <c r="A30" s="57"/>
      <c r="B30" s="58"/>
      <c r="C30" s="58"/>
      <c r="D30" s="58"/>
      <c r="E30" s="59"/>
      <c r="F30" s="59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60"/>
    </row>
    <row r="31" spans="1:17" s="75" customFormat="1" ht="24">
      <c r="A31" s="67">
        <v>0.41041666666666676</v>
      </c>
      <c r="B31" s="68"/>
      <c r="C31" s="69" t="s">
        <v>33</v>
      </c>
      <c r="D31" s="70">
        <v>488</v>
      </c>
      <c r="E31" s="71" t="s">
        <v>43</v>
      </c>
      <c r="F31" s="76" t="s">
        <v>44</v>
      </c>
      <c r="G31" s="77"/>
      <c r="H31" s="68"/>
      <c r="I31" s="68">
        <v>151</v>
      </c>
      <c r="J31" s="68"/>
      <c r="K31" s="68">
        <v>56</v>
      </c>
      <c r="L31" s="72">
        <f>SUM(H31:J31)/2.2</f>
        <v>68.63636363636363</v>
      </c>
      <c r="M31" s="73">
        <v>1</v>
      </c>
      <c r="N31" s="73"/>
      <c r="O31" s="73">
        <v>1</v>
      </c>
      <c r="P31" s="73"/>
      <c r="Q31" s="74">
        <v>10</v>
      </c>
    </row>
    <row r="32" spans="1:17" s="75" customFormat="1" ht="24">
      <c r="A32" s="67">
        <v>0.512500000000001</v>
      </c>
      <c r="B32" s="68"/>
      <c r="C32" s="69" t="s">
        <v>33</v>
      </c>
      <c r="D32" s="70">
        <v>363</v>
      </c>
      <c r="E32" s="71" t="s">
        <v>65</v>
      </c>
      <c r="F32" s="71" t="s">
        <v>66</v>
      </c>
      <c r="G32" s="71" t="s">
        <v>67</v>
      </c>
      <c r="H32" s="68"/>
      <c r="I32" s="68">
        <v>150</v>
      </c>
      <c r="J32" s="68"/>
      <c r="K32" s="68">
        <v>54</v>
      </c>
      <c r="L32" s="72">
        <f>SUM(H32:J32)/2.2</f>
        <v>68.18181818181817</v>
      </c>
      <c r="M32" s="73">
        <v>2</v>
      </c>
      <c r="N32" s="73"/>
      <c r="O32" s="73">
        <v>2</v>
      </c>
      <c r="P32" s="73"/>
      <c r="Q32" s="74">
        <v>9</v>
      </c>
    </row>
    <row r="33" spans="1:17" s="75" customFormat="1" ht="24">
      <c r="A33" s="67">
        <v>0.49791666666666745</v>
      </c>
      <c r="B33" s="68"/>
      <c r="C33" s="69" t="s">
        <v>33</v>
      </c>
      <c r="D33" s="70">
        <v>276</v>
      </c>
      <c r="E33" s="71" t="s">
        <v>68</v>
      </c>
      <c r="F33" s="71" t="s">
        <v>69</v>
      </c>
      <c r="G33" s="71" t="s">
        <v>70</v>
      </c>
      <c r="H33" s="68"/>
      <c r="I33" s="68">
        <v>149</v>
      </c>
      <c r="J33" s="68"/>
      <c r="K33" s="68">
        <v>54</v>
      </c>
      <c r="L33" s="72">
        <f>SUM(H33:J33)/2.2</f>
        <v>67.72727272727272</v>
      </c>
      <c r="M33" s="73">
        <v>3</v>
      </c>
      <c r="N33" s="73"/>
      <c r="O33" s="73">
        <v>3</v>
      </c>
      <c r="P33" s="73"/>
      <c r="Q33" s="74">
        <v>8</v>
      </c>
    </row>
    <row r="34" spans="1:17" s="75" customFormat="1" ht="24">
      <c r="A34" s="67">
        <v>0.4347222222222225</v>
      </c>
      <c r="B34" s="68"/>
      <c r="C34" s="69" t="s">
        <v>33</v>
      </c>
      <c r="D34" s="70">
        <v>513</v>
      </c>
      <c r="E34" s="71" t="s">
        <v>40</v>
      </c>
      <c r="F34" s="71" t="s">
        <v>41</v>
      </c>
      <c r="G34" s="71" t="s">
        <v>42</v>
      </c>
      <c r="H34" s="68"/>
      <c r="I34" s="68">
        <v>147</v>
      </c>
      <c r="J34" s="68"/>
      <c r="K34" s="68">
        <v>54</v>
      </c>
      <c r="L34" s="72">
        <f>SUM(H34:J34)/2.2</f>
        <v>66.81818181818181</v>
      </c>
      <c r="M34" s="73">
        <v>4</v>
      </c>
      <c r="N34" s="73"/>
      <c r="O34" s="73">
        <v>4</v>
      </c>
      <c r="P34" s="73"/>
      <c r="Q34" s="74">
        <v>7</v>
      </c>
    </row>
    <row r="35" spans="1:17" s="75" customFormat="1" ht="24">
      <c r="A35" s="67">
        <v>0.46875000000000056</v>
      </c>
      <c r="B35" s="68"/>
      <c r="C35" s="69" t="s">
        <v>33</v>
      </c>
      <c r="D35" s="70">
        <v>123</v>
      </c>
      <c r="E35" s="71" t="s">
        <v>37</v>
      </c>
      <c r="F35" s="71" t="s">
        <v>38</v>
      </c>
      <c r="G35" s="71" t="s">
        <v>39</v>
      </c>
      <c r="H35" s="68"/>
      <c r="I35" s="68">
        <v>146</v>
      </c>
      <c r="J35" s="68"/>
      <c r="K35" s="68">
        <v>54</v>
      </c>
      <c r="L35" s="72">
        <f>SUM(H35:J35)/2.2</f>
        <v>66.36363636363636</v>
      </c>
      <c r="M35" s="73">
        <v>5</v>
      </c>
      <c r="N35" s="73"/>
      <c r="O35" s="73">
        <v>5</v>
      </c>
      <c r="P35" s="73"/>
      <c r="Q35" s="74">
        <v>6</v>
      </c>
    </row>
    <row r="36" spans="1:17" s="75" customFormat="1" ht="24">
      <c r="A36" s="67">
        <v>0.4638888888888894</v>
      </c>
      <c r="B36" s="68"/>
      <c r="C36" s="69" t="s">
        <v>33</v>
      </c>
      <c r="D36" s="70">
        <v>131</v>
      </c>
      <c r="E36" s="76" t="s">
        <v>50</v>
      </c>
      <c r="F36" s="76" t="s">
        <v>51</v>
      </c>
      <c r="G36" s="71" t="s">
        <v>52</v>
      </c>
      <c r="H36" s="68"/>
      <c r="I36" s="68">
        <v>138</v>
      </c>
      <c r="J36" s="68"/>
      <c r="K36" s="68">
        <v>50</v>
      </c>
      <c r="L36" s="72">
        <f>SUM(H36:J36)/2.2</f>
        <v>62.72727272727272</v>
      </c>
      <c r="M36" s="73">
        <v>6</v>
      </c>
      <c r="N36" s="73"/>
      <c r="O36" s="73">
        <v>6</v>
      </c>
      <c r="P36" s="73"/>
      <c r="Q36" s="74">
        <v>5</v>
      </c>
    </row>
    <row r="37" spans="1:17" s="75" customFormat="1" ht="24">
      <c r="A37" s="67">
        <v>0.4736111111111117</v>
      </c>
      <c r="B37" s="68"/>
      <c r="C37" s="69" t="s">
        <v>33</v>
      </c>
      <c r="D37" s="70">
        <v>471</v>
      </c>
      <c r="E37" s="71" t="s">
        <v>53</v>
      </c>
      <c r="F37" s="71" t="s">
        <v>54</v>
      </c>
      <c r="G37" s="71" t="s">
        <v>55</v>
      </c>
      <c r="H37" s="68"/>
      <c r="I37" s="68">
        <v>134</v>
      </c>
      <c r="J37" s="68"/>
      <c r="K37" s="68">
        <v>50</v>
      </c>
      <c r="L37" s="72">
        <f>SUM(H37:J37)/2.2</f>
        <v>60.90909090909091</v>
      </c>
      <c r="M37" s="73">
        <v>7</v>
      </c>
      <c r="N37" s="73"/>
      <c r="O37" s="73">
        <v>7</v>
      </c>
      <c r="P37" s="73"/>
      <c r="Q37" s="74">
        <v>4</v>
      </c>
    </row>
    <row r="38" spans="1:17" s="75" customFormat="1" ht="24">
      <c r="A38" s="67">
        <v>0.43958333333333366</v>
      </c>
      <c r="B38" s="68"/>
      <c r="C38" s="69" t="s">
        <v>33</v>
      </c>
      <c r="D38" s="70">
        <v>124</v>
      </c>
      <c r="E38" s="76" t="s">
        <v>48</v>
      </c>
      <c r="F38" s="76" t="s">
        <v>49</v>
      </c>
      <c r="G38" s="71"/>
      <c r="H38" s="68"/>
      <c r="I38" s="68">
        <v>132</v>
      </c>
      <c r="J38" s="68"/>
      <c r="K38" s="68">
        <v>46</v>
      </c>
      <c r="L38" s="72">
        <f>SUM(H38:J38)/2.2</f>
        <v>59.99999999999999</v>
      </c>
      <c r="M38" s="73">
        <v>8</v>
      </c>
      <c r="N38" s="73"/>
      <c r="O38" s="73">
        <v>8</v>
      </c>
      <c r="P38" s="73"/>
      <c r="Q38" s="74">
        <v>3</v>
      </c>
    </row>
    <row r="39" spans="1:17" s="75" customFormat="1" ht="24">
      <c r="A39" s="67">
        <v>0.5027777777777787</v>
      </c>
      <c r="B39" s="68"/>
      <c r="C39" s="69" t="s">
        <v>71</v>
      </c>
      <c r="D39" s="70">
        <v>112</v>
      </c>
      <c r="E39" s="71" t="s">
        <v>72</v>
      </c>
      <c r="F39" s="71" t="s">
        <v>73</v>
      </c>
      <c r="G39" s="71" t="s">
        <v>74</v>
      </c>
      <c r="H39" s="68">
        <v>129</v>
      </c>
      <c r="I39" s="68"/>
      <c r="J39" s="68"/>
      <c r="K39" s="68">
        <v>48</v>
      </c>
      <c r="L39" s="72">
        <f>SUM(H39:J39)/2.2</f>
        <v>58.63636363636363</v>
      </c>
      <c r="M39" s="73">
        <v>9</v>
      </c>
      <c r="N39" s="73">
        <v>1</v>
      </c>
      <c r="O39" s="73"/>
      <c r="P39" s="73"/>
      <c r="Q39" s="74"/>
    </row>
    <row r="40" spans="1:17" s="75" customFormat="1" ht="24">
      <c r="A40" s="67">
        <v>0.5076388888888897</v>
      </c>
      <c r="B40" s="68"/>
      <c r="C40" s="69" t="s">
        <v>33</v>
      </c>
      <c r="D40" s="70">
        <v>793</v>
      </c>
      <c r="E40" s="71" t="s">
        <v>75</v>
      </c>
      <c r="F40" s="71" t="s">
        <v>76</v>
      </c>
      <c r="G40" s="71" t="s">
        <v>77</v>
      </c>
      <c r="H40" s="68"/>
      <c r="I40" s="68">
        <v>127</v>
      </c>
      <c r="J40" s="68"/>
      <c r="K40" s="68">
        <v>46</v>
      </c>
      <c r="L40" s="72">
        <f>SUM(H40:J40)/2.2</f>
        <v>57.72727272727272</v>
      </c>
      <c r="M40" s="73">
        <v>10</v>
      </c>
      <c r="N40" s="73"/>
      <c r="O40" s="73">
        <v>9</v>
      </c>
      <c r="P40" s="73"/>
      <c r="Q40" s="74">
        <v>2</v>
      </c>
    </row>
    <row r="41" spans="1:17" s="75" customFormat="1" ht="12">
      <c r="A41" s="67">
        <v>0.517361111111112</v>
      </c>
      <c r="B41" s="68" t="s">
        <v>24</v>
      </c>
      <c r="C41" s="68"/>
      <c r="D41" s="68"/>
      <c r="E41" s="68" t="s">
        <v>59</v>
      </c>
      <c r="F41" s="68"/>
      <c r="G41" s="68"/>
      <c r="H41" s="68"/>
      <c r="I41" s="68"/>
      <c r="J41" s="68"/>
      <c r="K41" s="68"/>
      <c r="L41" s="72"/>
      <c r="M41" s="73"/>
      <c r="N41" s="73"/>
      <c r="O41" s="73"/>
      <c r="P41" s="73"/>
      <c r="Q41" s="74"/>
    </row>
    <row r="42" spans="1:17" ht="8.25" customHeight="1" thickBot="1">
      <c r="A42" s="1"/>
      <c r="B42" s="2"/>
      <c r="C42" s="3"/>
      <c r="D42" s="4"/>
      <c r="E42" s="5"/>
      <c r="F42" s="5"/>
      <c r="G42" s="5"/>
      <c r="H42" s="2"/>
      <c r="I42" s="2"/>
      <c r="J42" s="2"/>
      <c r="K42" s="2"/>
      <c r="L42" s="61"/>
      <c r="M42" s="62"/>
      <c r="N42" s="62"/>
      <c r="O42" s="62"/>
      <c r="P42" s="62"/>
      <c r="Q42" s="63"/>
    </row>
    <row r="43" ht="6.75" customHeight="1" thickBot="1"/>
    <row r="44" spans="1:17" ht="16.5" thickBot="1">
      <c r="A44" s="65" t="s">
        <v>0</v>
      </c>
      <c r="B44" s="66"/>
      <c r="C44" s="66"/>
      <c r="D44" s="66"/>
      <c r="E44" s="66"/>
      <c r="F44" s="66"/>
      <c r="G44" s="6" t="s">
        <v>1</v>
      </c>
      <c r="H44" s="6"/>
      <c r="I44" s="6"/>
      <c r="J44" s="6"/>
      <c r="K44" s="6"/>
      <c r="L44" s="7"/>
      <c r="M44" s="8" t="s">
        <v>2</v>
      </c>
      <c r="N44" s="9"/>
      <c r="O44" s="9"/>
      <c r="P44" s="10">
        <v>12</v>
      </c>
      <c r="Q44" s="11">
        <v>12</v>
      </c>
    </row>
    <row r="45" spans="1:17" ht="16.5" thickBot="1">
      <c r="A45" s="12" t="s">
        <v>3</v>
      </c>
      <c r="B45" s="13"/>
      <c r="C45" s="13"/>
      <c r="D45" s="13"/>
      <c r="E45" s="13"/>
      <c r="F45" s="13"/>
      <c r="G45" s="14" t="s">
        <v>4</v>
      </c>
      <c r="H45" s="15" t="s">
        <v>78</v>
      </c>
      <c r="I45" s="15"/>
      <c r="J45" s="15"/>
      <c r="K45" s="15"/>
      <c r="L45" s="16"/>
      <c r="M45" s="17" t="s">
        <v>6</v>
      </c>
      <c r="N45" s="18"/>
      <c r="O45" s="19"/>
      <c r="P45" s="20">
        <f>SUM(L53:L64)/Q44</f>
        <v>64.51149425287356</v>
      </c>
      <c r="Q45" s="21"/>
    </row>
    <row r="46" spans="1:17" ht="16.5" thickBot="1">
      <c r="A46" s="12" t="s">
        <v>79</v>
      </c>
      <c r="B46" s="13"/>
      <c r="C46" s="13"/>
      <c r="D46" s="13"/>
      <c r="E46" s="13"/>
      <c r="F46" s="13"/>
      <c r="G46" s="22" t="s">
        <v>8</v>
      </c>
      <c r="H46" s="23" t="s">
        <v>80</v>
      </c>
      <c r="I46" s="23"/>
      <c r="J46" s="23"/>
      <c r="K46" s="23"/>
      <c r="L46" s="24"/>
      <c r="M46" s="24"/>
      <c r="N46" s="25"/>
      <c r="O46" s="26">
        <v>290</v>
      </c>
      <c r="P46" s="26"/>
      <c r="Q46" s="27"/>
    </row>
    <row r="47" spans="1:17" ht="15.75">
      <c r="A47" s="28" t="s">
        <v>81</v>
      </c>
      <c r="B47" s="29"/>
      <c r="C47" s="29"/>
      <c r="D47" s="29"/>
      <c r="E47" s="29"/>
      <c r="F47" s="30"/>
      <c r="G47" s="31"/>
      <c r="H47" s="32" t="s">
        <v>63</v>
      </c>
      <c r="I47" s="32"/>
      <c r="J47" s="33"/>
      <c r="K47" s="33"/>
      <c r="L47" s="34"/>
      <c r="M47" s="35"/>
      <c r="N47" s="35"/>
      <c r="O47" s="36"/>
      <c r="P47" s="36"/>
      <c r="Q47" s="27"/>
    </row>
    <row r="48" spans="1:17" ht="16.5" thickBot="1">
      <c r="A48" s="37" t="s">
        <v>82</v>
      </c>
      <c r="B48" s="38"/>
      <c r="C48" s="38"/>
      <c r="D48" s="38"/>
      <c r="E48" s="38"/>
      <c r="F48" s="39"/>
      <c r="G48" s="24"/>
      <c r="H48" s="24"/>
      <c r="I48" s="24"/>
      <c r="J48" s="24"/>
      <c r="K48" s="24"/>
      <c r="L48" s="24"/>
      <c r="M48" s="24"/>
      <c r="N48" s="24"/>
      <c r="O48" s="36"/>
      <c r="P48" s="36"/>
      <c r="Q48" s="27"/>
    </row>
    <row r="49" spans="1:17" ht="6" customHeight="1" thickBot="1">
      <c r="A49" s="40"/>
      <c r="B49" s="24"/>
      <c r="C49" s="41"/>
      <c r="D49" s="24"/>
      <c r="E49" s="24"/>
      <c r="F49" s="24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3"/>
    </row>
    <row r="50" spans="1:17" ht="15.75">
      <c r="A50" s="44" t="s">
        <v>13</v>
      </c>
      <c r="B50" s="45" t="s">
        <v>14</v>
      </c>
      <c r="C50" s="45" t="s">
        <v>15</v>
      </c>
      <c r="D50" s="45" t="s">
        <v>16</v>
      </c>
      <c r="E50" s="46" t="s">
        <v>17</v>
      </c>
      <c r="F50" s="47" t="s">
        <v>18</v>
      </c>
      <c r="G50" s="48" t="s">
        <v>19</v>
      </c>
      <c r="H50" s="45" t="s">
        <v>20</v>
      </c>
      <c r="I50" s="45" t="s">
        <v>20</v>
      </c>
      <c r="J50" s="45" t="s">
        <v>20</v>
      </c>
      <c r="K50" s="45" t="s">
        <v>21</v>
      </c>
      <c r="L50" s="45" t="s">
        <v>22</v>
      </c>
      <c r="M50" s="49" t="s">
        <v>23</v>
      </c>
      <c r="N50" s="49"/>
      <c r="O50" s="49"/>
      <c r="P50" s="49"/>
      <c r="Q50" s="50"/>
    </row>
    <row r="51" spans="1:17" ht="16.5" thickBot="1">
      <c r="A51" s="51"/>
      <c r="B51" s="52"/>
      <c r="C51" s="53" t="s">
        <v>24</v>
      </c>
      <c r="D51" s="54"/>
      <c r="E51" s="55" t="s">
        <v>25</v>
      </c>
      <c r="F51" s="55" t="s">
        <v>26</v>
      </c>
      <c r="G51" s="54" t="s">
        <v>27</v>
      </c>
      <c r="H51" s="54" t="s">
        <v>28</v>
      </c>
      <c r="I51" s="54" t="s">
        <v>29</v>
      </c>
      <c r="J51" s="54" t="s">
        <v>30</v>
      </c>
      <c r="K51" s="54" t="s">
        <v>24</v>
      </c>
      <c r="L51" s="54"/>
      <c r="M51" s="54" t="s">
        <v>31</v>
      </c>
      <c r="N51" s="54" t="s">
        <v>28</v>
      </c>
      <c r="O51" s="54" t="s">
        <v>29</v>
      </c>
      <c r="P51" s="54" t="s">
        <v>30</v>
      </c>
      <c r="Q51" s="56" t="s">
        <v>32</v>
      </c>
    </row>
    <row r="52" spans="1:17" ht="6.75" customHeight="1">
      <c r="A52" s="78"/>
      <c r="B52" s="79"/>
      <c r="C52" s="79"/>
      <c r="D52" s="79"/>
      <c r="E52" s="80"/>
      <c r="F52" s="80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81"/>
    </row>
    <row r="53" spans="1:17" ht="24.75">
      <c r="A53" s="67">
        <v>0.5756944444444458</v>
      </c>
      <c r="B53" s="68"/>
      <c r="C53" s="69" t="s">
        <v>33</v>
      </c>
      <c r="D53" s="70">
        <v>119</v>
      </c>
      <c r="E53" s="71" t="s">
        <v>83</v>
      </c>
      <c r="F53" s="71" t="s">
        <v>84</v>
      </c>
      <c r="G53" s="71" t="s">
        <v>85</v>
      </c>
      <c r="H53" s="68"/>
      <c r="I53" s="68">
        <v>204</v>
      </c>
      <c r="J53" s="68"/>
      <c r="K53" s="68">
        <v>56</v>
      </c>
      <c r="L53" s="72">
        <f>SUM(H53:J53)/2.9</f>
        <v>70.3448275862069</v>
      </c>
      <c r="M53" s="73">
        <v>1</v>
      </c>
      <c r="N53" s="73"/>
      <c r="O53" s="73">
        <v>1</v>
      </c>
      <c r="P53" s="73"/>
      <c r="Q53" s="74">
        <v>10</v>
      </c>
    </row>
    <row r="54" spans="1:17" ht="24.75">
      <c r="A54" s="67">
        <v>0.546527777777779</v>
      </c>
      <c r="B54" s="68"/>
      <c r="C54" s="69" t="s">
        <v>71</v>
      </c>
      <c r="D54" s="70">
        <v>964</v>
      </c>
      <c r="E54" s="71" t="s">
        <v>86</v>
      </c>
      <c r="F54" s="71" t="s">
        <v>87</v>
      </c>
      <c r="G54" s="71" t="s">
        <v>88</v>
      </c>
      <c r="H54" s="68">
        <v>201</v>
      </c>
      <c r="I54" s="68"/>
      <c r="J54" s="68"/>
      <c r="K54" s="68">
        <v>56</v>
      </c>
      <c r="L54" s="72">
        <f>SUM(H54:J54)/2.9</f>
        <v>69.3103448275862</v>
      </c>
      <c r="M54" s="73">
        <v>2</v>
      </c>
      <c r="N54" s="73">
        <v>1</v>
      </c>
      <c r="O54" s="73"/>
      <c r="P54" s="73"/>
      <c r="Q54" s="74">
        <v>9</v>
      </c>
    </row>
    <row r="55" spans="1:17" ht="24.75">
      <c r="A55" s="67">
        <v>0.5611111111111124</v>
      </c>
      <c r="B55" s="68"/>
      <c r="C55" s="69" t="s">
        <v>33</v>
      </c>
      <c r="D55" s="70">
        <v>9</v>
      </c>
      <c r="E55" s="71" t="s">
        <v>89</v>
      </c>
      <c r="F55" s="71" t="s">
        <v>90</v>
      </c>
      <c r="G55" s="71" t="s">
        <v>91</v>
      </c>
      <c r="H55" s="68"/>
      <c r="I55" s="68">
        <v>191</v>
      </c>
      <c r="J55" s="68"/>
      <c r="K55" s="68">
        <v>52</v>
      </c>
      <c r="L55" s="72">
        <f>SUM(H55:J55)/2.9</f>
        <v>65.86206896551724</v>
      </c>
      <c r="M55" s="73">
        <v>3</v>
      </c>
      <c r="N55" s="73"/>
      <c r="O55" s="73">
        <v>2</v>
      </c>
      <c r="P55" s="73"/>
      <c r="Q55" s="74">
        <v>8</v>
      </c>
    </row>
    <row r="56" spans="1:17" ht="24.75">
      <c r="A56" s="67">
        <v>0.5708333333333347</v>
      </c>
      <c r="B56" s="68"/>
      <c r="C56" s="69" t="s">
        <v>71</v>
      </c>
      <c r="D56" s="70">
        <v>24</v>
      </c>
      <c r="E56" s="71" t="s">
        <v>92</v>
      </c>
      <c r="F56" s="71" t="s">
        <v>93</v>
      </c>
      <c r="G56" s="71" t="s">
        <v>94</v>
      </c>
      <c r="H56" s="68">
        <v>190</v>
      </c>
      <c r="I56" s="68"/>
      <c r="J56" s="68"/>
      <c r="K56" s="68">
        <v>52</v>
      </c>
      <c r="L56" s="72">
        <f>SUM(H56:J56)/2.9</f>
        <v>65.51724137931035</v>
      </c>
      <c r="M56" s="73">
        <v>4</v>
      </c>
      <c r="N56" s="73">
        <v>2</v>
      </c>
      <c r="O56" s="73"/>
      <c r="P56" s="73"/>
      <c r="Q56" s="74">
        <v>7</v>
      </c>
    </row>
    <row r="57" spans="1:17" ht="24.75">
      <c r="A57" s="67">
        <v>0.5319444444444456</v>
      </c>
      <c r="B57" s="68"/>
      <c r="C57" s="69" t="s">
        <v>33</v>
      </c>
      <c r="D57" s="70">
        <v>58</v>
      </c>
      <c r="E57" s="71" t="s">
        <v>34</v>
      </c>
      <c r="F57" s="71" t="s">
        <v>35</v>
      </c>
      <c r="G57" s="71" t="s">
        <v>36</v>
      </c>
      <c r="H57" s="68"/>
      <c r="I57" s="68">
        <v>189</v>
      </c>
      <c r="J57" s="68"/>
      <c r="K57" s="68">
        <v>52</v>
      </c>
      <c r="L57" s="72">
        <f>SUM(H57:J57)/2.9</f>
        <v>65.17241379310344</v>
      </c>
      <c r="M57" s="73" t="s">
        <v>95</v>
      </c>
      <c r="N57" s="73"/>
      <c r="O57" s="73">
        <v>3</v>
      </c>
      <c r="P57" s="73"/>
      <c r="Q57" s="74">
        <v>6</v>
      </c>
    </row>
    <row r="58" spans="1:17" ht="24.75">
      <c r="A58" s="67">
        <v>0.5562500000000012</v>
      </c>
      <c r="B58" s="68"/>
      <c r="C58" s="69" t="s">
        <v>71</v>
      </c>
      <c r="D58" s="70">
        <v>745</v>
      </c>
      <c r="E58" s="76" t="s">
        <v>96</v>
      </c>
      <c r="F58" s="76" t="s">
        <v>97</v>
      </c>
      <c r="G58" s="71" t="s">
        <v>98</v>
      </c>
      <c r="H58" s="68">
        <v>189</v>
      </c>
      <c r="I58" s="68"/>
      <c r="J58" s="68"/>
      <c r="K58" s="68">
        <v>52</v>
      </c>
      <c r="L58" s="72">
        <f>SUM(H58:J58)/2.9</f>
        <v>65.17241379310344</v>
      </c>
      <c r="M58" s="73" t="s">
        <v>95</v>
      </c>
      <c r="N58" s="73">
        <v>3</v>
      </c>
      <c r="O58" s="73"/>
      <c r="P58" s="73"/>
      <c r="Q58" s="74">
        <v>6</v>
      </c>
    </row>
    <row r="59" spans="1:17" ht="24.75">
      <c r="A59" s="67">
        <v>0.5659722222222235</v>
      </c>
      <c r="B59" s="68"/>
      <c r="C59" s="69" t="s">
        <v>33</v>
      </c>
      <c r="D59" s="70">
        <v>742</v>
      </c>
      <c r="E59" s="71" t="s">
        <v>99</v>
      </c>
      <c r="F59" s="71" t="s">
        <v>100</v>
      </c>
      <c r="G59" s="77"/>
      <c r="H59" s="68"/>
      <c r="I59" s="68">
        <v>188</v>
      </c>
      <c r="J59" s="68"/>
      <c r="K59" s="68">
        <v>52</v>
      </c>
      <c r="L59" s="72">
        <f>SUM(H59:J59)/2.9</f>
        <v>64.82758620689656</v>
      </c>
      <c r="M59" s="73">
        <v>7</v>
      </c>
      <c r="N59" s="73"/>
      <c r="O59" s="73">
        <v>4</v>
      </c>
      <c r="P59" s="73"/>
      <c r="Q59" s="74">
        <v>4</v>
      </c>
    </row>
    <row r="60" spans="1:17" ht="24.75">
      <c r="A60" s="67">
        <v>0.5513888888888901</v>
      </c>
      <c r="B60" s="68"/>
      <c r="C60" s="69" t="s">
        <v>33</v>
      </c>
      <c r="D60" s="70">
        <v>236</v>
      </c>
      <c r="E60" s="71" t="s">
        <v>101</v>
      </c>
      <c r="F60" s="71" t="s">
        <v>102</v>
      </c>
      <c r="G60" s="71" t="s">
        <v>103</v>
      </c>
      <c r="H60" s="68"/>
      <c r="I60" s="68">
        <v>184</v>
      </c>
      <c r="J60" s="68"/>
      <c r="K60" s="68">
        <v>50</v>
      </c>
      <c r="L60" s="72">
        <f>SUM(H60:J60)/2.9</f>
        <v>63.44827586206897</v>
      </c>
      <c r="M60" s="73">
        <v>8</v>
      </c>
      <c r="N60" s="73"/>
      <c r="O60" s="73">
        <v>5</v>
      </c>
      <c r="P60" s="73"/>
      <c r="Q60" s="74">
        <v>3</v>
      </c>
    </row>
    <row r="61" spans="1:17" ht="24.75">
      <c r="A61" s="67">
        <v>0.5270833333333343</v>
      </c>
      <c r="B61" s="68"/>
      <c r="C61" s="69" t="s">
        <v>33</v>
      </c>
      <c r="D61" s="70">
        <v>276</v>
      </c>
      <c r="E61" s="71" t="s">
        <v>68</v>
      </c>
      <c r="F61" s="71" t="s">
        <v>69</v>
      </c>
      <c r="G61" s="71" t="s">
        <v>70</v>
      </c>
      <c r="H61" s="68"/>
      <c r="I61" s="68">
        <v>182</v>
      </c>
      <c r="J61" s="68"/>
      <c r="K61" s="68">
        <v>52</v>
      </c>
      <c r="L61" s="72">
        <f>SUM(H61:J61)/2.9</f>
        <v>62.758620689655174</v>
      </c>
      <c r="M61" s="73">
        <v>9</v>
      </c>
      <c r="N61" s="73"/>
      <c r="O61" s="73">
        <v>6</v>
      </c>
      <c r="P61" s="73"/>
      <c r="Q61" s="74">
        <v>2</v>
      </c>
    </row>
    <row r="62" spans="1:17" ht="24.75">
      <c r="A62" s="67">
        <v>0.580555555555557</v>
      </c>
      <c r="B62" s="68"/>
      <c r="C62" s="69" t="s">
        <v>33</v>
      </c>
      <c r="D62" s="70">
        <v>360</v>
      </c>
      <c r="E62" s="76" t="s">
        <v>104</v>
      </c>
      <c r="F62" s="76" t="s">
        <v>105</v>
      </c>
      <c r="G62" s="71"/>
      <c r="H62" s="68"/>
      <c r="I62" s="68">
        <v>182</v>
      </c>
      <c r="J62" s="68"/>
      <c r="K62" s="68">
        <v>50</v>
      </c>
      <c r="L62" s="72">
        <f>SUM(H62:J62)/2.9</f>
        <v>62.758620689655174</v>
      </c>
      <c r="M62" s="73">
        <v>10</v>
      </c>
      <c r="N62" s="73"/>
      <c r="O62" s="73">
        <v>7</v>
      </c>
      <c r="P62" s="73"/>
      <c r="Q62" s="74">
        <v>1</v>
      </c>
    </row>
    <row r="63" spans="1:17" ht="24.75">
      <c r="A63" s="67">
        <v>0.5416666666666679</v>
      </c>
      <c r="B63" s="68"/>
      <c r="C63" s="69" t="s">
        <v>33</v>
      </c>
      <c r="D63" s="70">
        <v>793</v>
      </c>
      <c r="E63" s="71" t="s">
        <v>75</v>
      </c>
      <c r="F63" s="71" t="s">
        <v>76</v>
      </c>
      <c r="G63" s="71" t="s">
        <v>77</v>
      </c>
      <c r="H63" s="68"/>
      <c r="I63" s="68">
        <v>174</v>
      </c>
      <c r="J63" s="68"/>
      <c r="K63" s="68">
        <v>48</v>
      </c>
      <c r="L63" s="72">
        <f>SUM(H63:J63)/2.9</f>
        <v>60</v>
      </c>
      <c r="M63" s="73">
        <v>11</v>
      </c>
      <c r="N63" s="73"/>
      <c r="O63" s="73">
        <v>8</v>
      </c>
      <c r="P63" s="73"/>
      <c r="Q63" s="74"/>
    </row>
    <row r="64" spans="1:17" ht="24.75">
      <c r="A64" s="67">
        <v>0.5368055555555566</v>
      </c>
      <c r="B64" s="68"/>
      <c r="C64" s="69" t="s">
        <v>71</v>
      </c>
      <c r="D64" s="70">
        <v>112</v>
      </c>
      <c r="E64" s="71" t="s">
        <v>72</v>
      </c>
      <c r="F64" s="71" t="s">
        <v>73</v>
      </c>
      <c r="G64" s="71" t="s">
        <v>74</v>
      </c>
      <c r="H64" s="68">
        <v>171</v>
      </c>
      <c r="I64" s="68"/>
      <c r="J64" s="68"/>
      <c r="K64" s="68">
        <v>48</v>
      </c>
      <c r="L64" s="72">
        <f>SUM(H64:J64)/2.9</f>
        <v>58.96551724137931</v>
      </c>
      <c r="M64" s="73">
        <v>12</v>
      </c>
      <c r="N64" s="73">
        <v>4</v>
      </c>
      <c r="O64" s="73"/>
      <c r="P64" s="73"/>
      <c r="Q64" s="74"/>
    </row>
    <row r="65" spans="1:17" ht="15.75">
      <c r="A65" s="67">
        <v>0.5854166666666681</v>
      </c>
      <c r="B65" s="68" t="s">
        <v>24</v>
      </c>
      <c r="C65" s="68"/>
      <c r="D65" s="68"/>
      <c r="E65" s="68" t="s">
        <v>59</v>
      </c>
      <c r="F65" s="68"/>
      <c r="G65" s="68"/>
      <c r="H65" s="68"/>
      <c r="I65" s="68"/>
      <c r="J65" s="68"/>
      <c r="K65" s="68"/>
      <c r="L65" s="72"/>
      <c r="M65" s="73"/>
      <c r="N65" s="73"/>
      <c r="O65" s="73"/>
      <c r="P65" s="73"/>
      <c r="Q65" s="74"/>
    </row>
    <row r="66" spans="1:17" ht="6.75" customHeight="1" thickBot="1">
      <c r="A66" s="82"/>
      <c r="B66" s="83"/>
      <c r="C66" s="84"/>
      <c r="D66" s="85"/>
      <c r="E66" s="86"/>
      <c r="F66" s="86"/>
      <c r="G66" s="87"/>
      <c r="H66" s="83"/>
      <c r="I66" s="83"/>
      <c r="J66" s="83"/>
      <c r="K66" s="83"/>
      <c r="L66" s="88"/>
      <c r="M66" s="89"/>
      <c r="N66" s="89"/>
      <c r="O66" s="89"/>
      <c r="P66" s="89"/>
      <c r="Q66" s="90"/>
    </row>
    <row r="67" ht="6" customHeight="1" thickBot="1"/>
    <row r="68" spans="1:17" ht="16.5" thickBot="1">
      <c r="A68" s="65" t="s">
        <v>0</v>
      </c>
      <c r="B68" s="66"/>
      <c r="C68" s="66"/>
      <c r="D68" s="66"/>
      <c r="E68" s="66"/>
      <c r="F68" s="66"/>
      <c r="G68" s="6" t="s">
        <v>1</v>
      </c>
      <c r="H68" s="6"/>
      <c r="I68" s="6"/>
      <c r="J68" s="6"/>
      <c r="K68" s="6"/>
      <c r="L68" s="7"/>
      <c r="M68" s="8" t="s">
        <v>2</v>
      </c>
      <c r="N68" s="9"/>
      <c r="O68" s="9"/>
      <c r="P68" s="10">
        <v>14</v>
      </c>
      <c r="Q68" s="11">
        <v>14</v>
      </c>
    </row>
    <row r="69" spans="1:17" ht="16.5" thickBot="1">
      <c r="A69" s="12" t="s">
        <v>3</v>
      </c>
      <c r="B69" s="13"/>
      <c r="C69" s="13"/>
      <c r="D69" s="13"/>
      <c r="E69" s="13"/>
      <c r="F69" s="13"/>
      <c r="G69" s="14" t="s">
        <v>4</v>
      </c>
      <c r="H69" s="15" t="s">
        <v>106</v>
      </c>
      <c r="I69" s="15"/>
      <c r="J69" s="15"/>
      <c r="K69" s="15"/>
      <c r="L69" s="16"/>
      <c r="M69" s="17" t="s">
        <v>6</v>
      </c>
      <c r="N69" s="18"/>
      <c r="O69" s="19"/>
      <c r="P69" s="20">
        <f>SUM(L77:L90)/Q68</f>
        <v>64.03846153846153</v>
      </c>
      <c r="Q69" s="21"/>
    </row>
    <row r="70" spans="1:17" ht="16.5" thickBot="1">
      <c r="A70" s="12" t="s">
        <v>107</v>
      </c>
      <c r="B70" s="13"/>
      <c r="C70" s="13"/>
      <c r="D70" s="13"/>
      <c r="E70" s="13"/>
      <c r="F70" s="13"/>
      <c r="G70" s="22" t="s">
        <v>8</v>
      </c>
      <c r="H70" s="23" t="s">
        <v>108</v>
      </c>
      <c r="I70" s="23"/>
      <c r="J70" s="23"/>
      <c r="K70" s="23"/>
      <c r="L70" s="24"/>
      <c r="M70" s="24"/>
      <c r="N70" s="25"/>
      <c r="O70" s="26">
        <v>260</v>
      </c>
      <c r="P70" s="26"/>
      <c r="Q70" s="27"/>
    </row>
    <row r="71" spans="1:17" ht="15.75">
      <c r="A71" s="28" t="s">
        <v>109</v>
      </c>
      <c r="B71" s="29"/>
      <c r="C71" s="29"/>
      <c r="D71" s="29"/>
      <c r="E71" s="29"/>
      <c r="F71" s="30"/>
      <c r="G71" s="31"/>
      <c r="H71" s="32" t="s">
        <v>11</v>
      </c>
      <c r="I71" s="32"/>
      <c r="J71" s="33"/>
      <c r="K71" s="33"/>
      <c r="L71" s="34"/>
      <c r="M71" s="35"/>
      <c r="N71" s="35"/>
      <c r="O71" s="36"/>
      <c r="P71" s="36"/>
      <c r="Q71" s="27"/>
    </row>
    <row r="72" spans="1:17" ht="16.5" thickBot="1">
      <c r="A72" s="37" t="s">
        <v>110</v>
      </c>
      <c r="B72" s="38"/>
      <c r="C72" s="38"/>
      <c r="D72" s="38"/>
      <c r="E72" s="38"/>
      <c r="F72" s="39"/>
      <c r="G72" s="24"/>
      <c r="H72" s="24"/>
      <c r="I72" s="24"/>
      <c r="J72" s="24"/>
      <c r="K72" s="24"/>
      <c r="L72" s="24"/>
      <c r="M72" s="24"/>
      <c r="N72" s="24"/>
      <c r="O72" s="36"/>
      <c r="P72" s="36"/>
      <c r="Q72" s="27"/>
    </row>
    <row r="73" spans="1:17" ht="5.25" customHeight="1" thickBot="1">
      <c r="A73" s="40"/>
      <c r="B73" s="24"/>
      <c r="C73" s="41"/>
      <c r="D73" s="24"/>
      <c r="E73" s="24"/>
      <c r="F73" s="24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3"/>
    </row>
    <row r="74" spans="1:17" ht="15.75">
      <c r="A74" s="44" t="s">
        <v>13</v>
      </c>
      <c r="B74" s="45" t="s">
        <v>14</v>
      </c>
      <c r="C74" s="45" t="s">
        <v>15</v>
      </c>
      <c r="D74" s="45" t="s">
        <v>16</v>
      </c>
      <c r="E74" s="46" t="s">
        <v>17</v>
      </c>
      <c r="F74" s="47" t="s">
        <v>18</v>
      </c>
      <c r="G74" s="48" t="s">
        <v>19</v>
      </c>
      <c r="H74" s="45" t="s">
        <v>20</v>
      </c>
      <c r="I74" s="45" t="s">
        <v>20</v>
      </c>
      <c r="J74" s="45" t="s">
        <v>20</v>
      </c>
      <c r="K74" s="45" t="s">
        <v>21</v>
      </c>
      <c r="L74" s="45" t="s">
        <v>22</v>
      </c>
      <c r="M74" s="49" t="s">
        <v>23</v>
      </c>
      <c r="N74" s="49"/>
      <c r="O74" s="49"/>
      <c r="P74" s="49"/>
      <c r="Q74" s="50"/>
    </row>
    <row r="75" spans="1:17" ht="16.5" thickBot="1">
      <c r="A75" s="51"/>
      <c r="B75" s="52"/>
      <c r="C75" s="53" t="s">
        <v>24</v>
      </c>
      <c r="D75" s="54"/>
      <c r="E75" s="55" t="s">
        <v>25</v>
      </c>
      <c r="F75" s="55" t="s">
        <v>26</v>
      </c>
      <c r="G75" s="54" t="s">
        <v>27</v>
      </c>
      <c r="H75" s="54" t="s">
        <v>28</v>
      </c>
      <c r="I75" s="54" t="s">
        <v>29</v>
      </c>
      <c r="J75" s="54" t="s">
        <v>30</v>
      </c>
      <c r="K75" s="54" t="s">
        <v>24</v>
      </c>
      <c r="L75" s="54"/>
      <c r="M75" s="54" t="s">
        <v>31</v>
      </c>
      <c r="N75" s="54" t="s">
        <v>28</v>
      </c>
      <c r="O75" s="54" t="s">
        <v>29</v>
      </c>
      <c r="P75" s="54" t="s">
        <v>30</v>
      </c>
      <c r="Q75" s="56" t="s">
        <v>32</v>
      </c>
    </row>
    <row r="76" spans="1:17" ht="5.25" customHeight="1">
      <c r="A76" s="57"/>
      <c r="B76" s="58"/>
      <c r="C76" s="58"/>
      <c r="D76" s="58"/>
      <c r="E76" s="59"/>
      <c r="F76" s="59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60"/>
    </row>
    <row r="77" spans="1:17" s="75" customFormat="1" ht="24">
      <c r="A77" s="67">
        <v>0.5749999999999937</v>
      </c>
      <c r="B77" s="68"/>
      <c r="C77" s="69" t="s">
        <v>71</v>
      </c>
      <c r="D77" s="70">
        <v>964</v>
      </c>
      <c r="E77" s="71" t="s">
        <v>86</v>
      </c>
      <c r="F77" s="71" t="s">
        <v>87</v>
      </c>
      <c r="G77" s="71" t="s">
        <v>88</v>
      </c>
      <c r="H77" s="68">
        <v>183</v>
      </c>
      <c r="I77" s="68"/>
      <c r="J77" s="68"/>
      <c r="K77" s="68">
        <v>63</v>
      </c>
      <c r="L77" s="72">
        <f>SUM(H77:J77)/2.6</f>
        <v>70.38461538461539</v>
      </c>
      <c r="M77" s="73">
        <v>1</v>
      </c>
      <c r="N77" s="73">
        <v>1</v>
      </c>
      <c r="O77" s="73"/>
      <c r="P77" s="73"/>
      <c r="Q77" s="74">
        <v>10</v>
      </c>
    </row>
    <row r="78" spans="1:17" s="75" customFormat="1" ht="24">
      <c r="A78" s="67">
        <v>0.5916666666666567</v>
      </c>
      <c r="B78" s="68"/>
      <c r="C78" s="69" t="s">
        <v>33</v>
      </c>
      <c r="D78" s="70">
        <v>9</v>
      </c>
      <c r="E78" s="71" t="s">
        <v>89</v>
      </c>
      <c r="F78" s="71" t="s">
        <v>90</v>
      </c>
      <c r="G78" s="71" t="s">
        <v>91</v>
      </c>
      <c r="H78" s="68"/>
      <c r="I78" s="68">
        <v>175</v>
      </c>
      <c r="J78" s="68"/>
      <c r="K78" s="68">
        <v>60</v>
      </c>
      <c r="L78" s="72">
        <f>SUM(H78:J78)/2.6</f>
        <v>67.3076923076923</v>
      </c>
      <c r="M78" s="73">
        <v>2</v>
      </c>
      <c r="N78" s="73"/>
      <c r="O78" s="73">
        <v>1</v>
      </c>
      <c r="P78" s="73"/>
      <c r="Q78" s="74">
        <v>9</v>
      </c>
    </row>
    <row r="79" spans="1:17" s="75" customFormat="1" ht="24">
      <c r="A79" s="67">
        <v>0.5638888888888851</v>
      </c>
      <c r="B79" s="68"/>
      <c r="C79" s="69" t="s">
        <v>71</v>
      </c>
      <c r="D79" s="70">
        <v>582</v>
      </c>
      <c r="E79" s="76" t="s">
        <v>111</v>
      </c>
      <c r="F79" s="76" t="s">
        <v>112</v>
      </c>
      <c r="G79" s="71" t="s">
        <v>113</v>
      </c>
      <c r="H79" s="68">
        <v>174</v>
      </c>
      <c r="I79" s="68"/>
      <c r="J79" s="68"/>
      <c r="K79" s="68">
        <v>61</v>
      </c>
      <c r="L79" s="72">
        <f>SUM(H79:J79)/2.6</f>
        <v>66.92307692307692</v>
      </c>
      <c r="M79" s="73">
        <v>3</v>
      </c>
      <c r="N79" s="73">
        <v>2</v>
      </c>
      <c r="O79" s="73"/>
      <c r="P79" s="73"/>
      <c r="Q79" s="74">
        <v>8</v>
      </c>
    </row>
    <row r="80" spans="1:17" s="75" customFormat="1" ht="24">
      <c r="A80" s="67">
        <v>0.5472222222222222</v>
      </c>
      <c r="B80" s="68"/>
      <c r="C80" s="69" t="s">
        <v>33</v>
      </c>
      <c r="D80" s="70">
        <v>363</v>
      </c>
      <c r="E80" s="71" t="s">
        <v>65</v>
      </c>
      <c r="F80" s="71" t="s">
        <v>66</v>
      </c>
      <c r="G80" s="71" t="s">
        <v>67</v>
      </c>
      <c r="H80" s="68"/>
      <c r="I80" s="68">
        <v>171</v>
      </c>
      <c r="J80" s="68"/>
      <c r="K80" s="68">
        <v>61</v>
      </c>
      <c r="L80" s="72">
        <f>SUM(H80:J80)/2.6</f>
        <v>65.76923076923077</v>
      </c>
      <c r="M80" s="73" t="s">
        <v>114</v>
      </c>
      <c r="N80" s="73"/>
      <c r="O80" s="73" t="s">
        <v>115</v>
      </c>
      <c r="P80" s="73"/>
      <c r="Q80" s="74">
        <v>7</v>
      </c>
    </row>
    <row r="81" spans="1:17" s="75" customFormat="1" ht="24">
      <c r="A81" s="67">
        <v>0.6194444444444283</v>
      </c>
      <c r="B81" s="68"/>
      <c r="C81" s="69" t="s">
        <v>33</v>
      </c>
      <c r="D81" s="70">
        <v>53</v>
      </c>
      <c r="E81" s="76" t="s">
        <v>116</v>
      </c>
      <c r="F81" s="76" t="s">
        <v>117</v>
      </c>
      <c r="G81" s="71" t="s">
        <v>118</v>
      </c>
      <c r="H81" s="68"/>
      <c r="I81" s="68">
        <v>171</v>
      </c>
      <c r="J81" s="68"/>
      <c r="K81" s="68">
        <v>61</v>
      </c>
      <c r="L81" s="72">
        <f>SUM(H81:J81)/2.6</f>
        <v>65.76923076923077</v>
      </c>
      <c r="M81" s="73" t="s">
        <v>114</v>
      </c>
      <c r="N81" s="73"/>
      <c r="O81" s="73" t="s">
        <v>115</v>
      </c>
      <c r="P81" s="73"/>
      <c r="Q81" s="74">
        <v>7</v>
      </c>
    </row>
    <row r="82" spans="1:17" s="75" customFormat="1" ht="24">
      <c r="A82" s="67">
        <v>0.6083333333333196</v>
      </c>
      <c r="B82" s="68"/>
      <c r="C82" s="69" t="s">
        <v>33</v>
      </c>
      <c r="D82" s="70">
        <v>119</v>
      </c>
      <c r="E82" s="71" t="s">
        <v>83</v>
      </c>
      <c r="F82" s="71" t="s">
        <v>84</v>
      </c>
      <c r="G82" s="71" t="s">
        <v>85</v>
      </c>
      <c r="H82" s="68"/>
      <c r="I82" s="68">
        <v>171</v>
      </c>
      <c r="J82" s="68"/>
      <c r="K82" s="68">
        <v>60</v>
      </c>
      <c r="L82" s="72">
        <f>SUM(H82:J82)/2.6</f>
        <v>65.76923076923077</v>
      </c>
      <c r="M82" s="73">
        <v>6</v>
      </c>
      <c r="N82" s="73"/>
      <c r="O82" s="73">
        <v>4</v>
      </c>
      <c r="P82" s="73"/>
      <c r="Q82" s="74">
        <v>5</v>
      </c>
    </row>
    <row r="83" spans="1:17" s="75" customFormat="1" ht="24">
      <c r="A83" s="67">
        <v>0.6138888888888738</v>
      </c>
      <c r="B83" s="68"/>
      <c r="C83" s="69" t="s">
        <v>33</v>
      </c>
      <c r="D83" s="70">
        <v>380</v>
      </c>
      <c r="E83" s="71" t="s">
        <v>119</v>
      </c>
      <c r="F83" s="71" t="s">
        <v>120</v>
      </c>
      <c r="G83" s="71" t="s">
        <v>121</v>
      </c>
      <c r="H83" s="68"/>
      <c r="I83" s="68">
        <v>170</v>
      </c>
      <c r="J83" s="68"/>
      <c r="K83" s="68">
        <v>60</v>
      </c>
      <c r="L83" s="72">
        <f>SUM(H83:J83)/2.6</f>
        <v>65.38461538461539</v>
      </c>
      <c r="M83" s="73">
        <v>7</v>
      </c>
      <c r="N83" s="73"/>
      <c r="O83" s="73">
        <v>5</v>
      </c>
      <c r="P83" s="73"/>
      <c r="Q83" s="74">
        <v>4</v>
      </c>
    </row>
    <row r="84" spans="1:17" s="75" customFormat="1" ht="24">
      <c r="A84" s="67">
        <v>0.5861111111111024</v>
      </c>
      <c r="B84" s="68"/>
      <c r="C84" s="69" t="s">
        <v>71</v>
      </c>
      <c r="D84" s="70">
        <v>745</v>
      </c>
      <c r="E84" s="76" t="s">
        <v>96</v>
      </c>
      <c r="F84" s="76" t="s">
        <v>97</v>
      </c>
      <c r="G84" s="71" t="s">
        <v>98</v>
      </c>
      <c r="H84" s="68">
        <v>167</v>
      </c>
      <c r="I84" s="68"/>
      <c r="J84" s="68"/>
      <c r="K84" s="68">
        <v>59</v>
      </c>
      <c r="L84" s="72">
        <f>SUM(H84:J84)/2.6</f>
        <v>64.23076923076923</v>
      </c>
      <c r="M84" s="73">
        <v>8</v>
      </c>
      <c r="N84" s="73">
        <v>3</v>
      </c>
      <c r="O84" s="73"/>
      <c r="P84" s="73"/>
      <c r="Q84" s="74">
        <v>3</v>
      </c>
    </row>
    <row r="85" spans="1:17" s="75" customFormat="1" ht="24">
      <c r="A85" s="67">
        <v>0.6027777777777653</v>
      </c>
      <c r="B85" s="68"/>
      <c r="C85" s="69" t="s">
        <v>71</v>
      </c>
      <c r="D85" s="70">
        <v>24</v>
      </c>
      <c r="E85" s="71" t="s">
        <v>92</v>
      </c>
      <c r="F85" s="71" t="s">
        <v>122</v>
      </c>
      <c r="G85" s="71" t="s">
        <v>94</v>
      </c>
      <c r="H85" s="68">
        <v>164</v>
      </c>
      <c r="I85" s="68"/>
      <c r="J85" s="68"/>
      <c r="K85" s="68">
        <v>58</v>
      </c>
      <c r="L85" s="72">
        <f>SUM(H85:J85)/2.6</f>
        <v>63.07692307692307</v>
      </c>
      <c r="M85" s="73">
        <v>9</v>
      </c>
      <c r="N85" s="73">
        <v>4</v>
      </c>
      <c r="O85" s="73"/>
      <c r="P85" s="73"/>
      <c r="Q85" s="74">
        <v>2</v>
      </c>
    </row>
    <row r="86" spans="1:17" s="75" customFormat="1" ht="24">
      <c r="A86" s="67">
        <v>0.5527777777777765</v>
      </c>
      <c r="B86" s="68"/>
      <c r="C86" s="69" t="s">
        <v>33</v>
      </c>
      <c r="D86" s="70">
        <v>65</v>
      </c>
      <c r="E86" s="76" t="s">
        <v>123</v>
      </c>
      <c r="F86" s="76" t="s">
        <v>124</v>
      </c>
      <c r="G86" s="71" t="s">
        <v>125</v>
      </c>
      <c r="H86" s="68"/>
      <c r="I86" s="68">
        <v>162</v>
      </c>
      <c r="J86" s="68"/>
      <c r="K86" s="68">
        <v>56</v>
      </c>
      <c r="L86" s="72">
        <f>SUM(H86:J86)/2.6</f>
        <v>62.30769230769231</v>
      </c>
      <c r="M86" s="73">
        <v>10</v>
      </c>
      <c r="N86" s="73"/>
      <c r="O86" s="73">
        <v>6</v>
      </c>
      <c r="P86" s="73"/>
      <c r="Q86" s="74">
        <v>1</v>
      </c>
    </row>
    <row r="87" spans="1:17" s="75" customFormat="1" ht="24">
      <c r="A87" s="67">
        <v>0.597222222222211</v>
      </c>
      <c r="B87" s="68"/>
      <c r="C87" s="69" t="s">
        <v>33</v>
      </c>
      <c r="D87" s="70">
        <v>742</v>
      </c>
      <c r="E87" s="71" t="s">
        <v>99</v>
      </c>
      <c r="F87" s="71" t="s">
        <v>100</v>
      </c>
      <c r="G87" s="77"/>
      <c r="H87" s="68"/>
      <c r="I87" s="68">
        <v>160</v>
      </c>
      <c r="J87" s="68"/>
      <c r="K87" s="68">
        <v>58</v>
      </c>
      <c r="L87" s="72">
        <f>SUM(H87:J87)/2.6</f>
        <v>61.53846153846153</v>
      </c>
      <c r="M87" s="73">
        <v>11</v>
      </c>
      <c r="N87" s="73"/>
      <c r="O87" s="73">
        <v>7</v>
      </c>
      <c r="P87" s="73"/>
      <c r="Q87" s="74"/>
    </row>
    <row r="88" spans="1:17" s="75" customFormat="1" ht="24">
      <c r="A88" s="67">
        <v>0.5694444444444394</v>
      </c>
      <c r="B88" s="68"/>
      <c r="C88" s="69" t="s">
        <v>33</v>
      </c>
      <c r="D88" s="70">
        <v>120</v>
      </c>
      <c r="E88" s="71" t="s">
        <v>126</v>
      </c>
      <c r="F88" s="71" t="s">
        <v>127</v>
      </c>
      <c r="G88" s="71" t="s">
        <v>128</v>
      </c>
      <c r="H88" s="68"/>
      <c r="I88" s="68">
        <v>156</v>
      </c>
      <c r="J88" s="68"/>
      <c r="K88" s="68">
        <v>54</v>
      </c>
      <c r="L88" s="72">
        <f>SUM(H88:J88)/2.6</f>
        <v>60</v>
      </c>
      <c r="M88" s="73">
        <v>12</v>
      </c>
      <c r="N88" s="73"/>
      <c r="O88" s="73">
        <v>8</v>
      </c>
      <c r="P88" s="73"/>
      <c r="Q88" s="74"/>
    </row>
    <row r="89" spans="1:17" s="75" customFormat="1" ht="24">
      <c r="A89" s="67">
        <v>0.580555555555548</v>
      </c>
      <c r="B89" s="68"/>
      <c r="C89" s="69" t="s">
        <v>33</v>
      </c>
      <c r="D89" s="70">
        <v>236</v>
      </c>
      <c r="E89" s="71" t="s">
        <v>101</v>
      </c>
      <c r="F89" s="71" t="s">
        <v>102</v>
      </c>
      <c r="G89" s="71" t="s">
        <v>103</v>
      </c>
      <c r="H89" s="68"/>
      <c r="I89" s="68">
        <v>155</v>
      </c>
      <c r="J89" s="68"/>
      <c r="K89" s="68">
        <v>55</v>
      </c>
      <c r="L89" s="72">
        <f>SUM(H89:J89)/2.6</f>
        <v>59.61538461538461</v>
      </c>
      <c r="M89" s="73">
        <v>13</v>
      </c>
      <c r="N89" s="73"/>
      <c r="O89" s="73">
        <v>9</v>
      </c>
      <c r="P89" s="73"/>
      <c r="Q89" s="74"/>
    </row>
    <row r="90" spans="1:17" s="75" customFormat="1" ht="24">
      <c r="A90" s="67">
        <v>0.5583333333333308</v>
      </c>
      <c r="B90" s="68"/>
      <c r="C90" s="69" t="s">
        <v>33</v>
      </c>
      <c r="D90" s="70">
        <v>686</v>
      </c>
      <c r="E90" s="71" t="s">
        <v>129</v>
      </c>
      <c r="F90" s="71" t="s">
        <v>130</v>
      </c>
      <c r="G90" s="71" t="s">
        <v>131</v>
      </c>
      <c r="H90" s="68"/>
      <c r="I90" s="68">
        <v>152</v>
      </c>
      <c r="J90" s="68"/>
      <c r="K90" s="68">
        <v>54</v>
      </c>
      <c r="L90" s="72">
        <f>SUM(H90:J90)/2.6</f>
        <v>58.46153846153846</v>
      </c>
      <c r="M90" s="73">
        <v>14</v>
      </c>
      <c r="N90" s="73"/>
      <c r="O90" s="73">
        <v>10</v>
      </c>
      <c r="P90" s="73"/>
      <c r="Q90" s="74"/>
    </row>
    <row r="91" spans="1:17" s="75" customFormat="1" ht="12">
      <c r="A91" s="67">
        <v>0.6249999999999825</v>
      </c>
      <c r="B91" s="68" t="s">
        <v>24</v>
      </c>
      <c r="C91" s="68"/>
      <c r="D91" s="68"/>
      <c r="E91" s="68" t="s">
        <v>59</v>
      </c>
      <c r="F91" s="68"/>
      <c r="G91" s="68"/>
      <c r="H91" s="68"/>
      <c r="I91" s="68"/>
      <c r="J91" s="68"/>
      <c r="K91" s="68"/>
      <c r="L91" s="72"/>
      <c r="M91" s="73"/>
      <c r="N91" s="73"/>
      <c r="O91" s="73"/>
      <c r="P91" s="73"/>
      <c r="Q91" s="74"/>
    </row>
    <row r="92" spans="1:17" s="75" customFormat="1" ht="6" customHeight="1" thickBot="1">
      <c r="A92" s="82"/>
      <c r="B92" s="83"/>
      <c r="C92" s="84"/>
      <c r="D92" s="85"/>
      <c r="E92" s="91"/>
      <c r="F92" s="91"/>
      <c r="G92" s="86"/>
      <c r="H92" s="83"/>
      <c r="I92" s="83"/>
      <c r="J92" s="83"/>
      <c r="K92" s="83"/>
      <c r="L92" s="88"/>
      <c r="M92" s="89"/>
      <c r="N92" s="89"/>
      <c r="O92" s="89"/>
      <c r="P92" s="89"/>
      <c r="Q92" s="90"/>
    </row>
    <row r="93" s="75" customFormat="1" ht="6.75" customHeight="1" thickBot="1"/>
    <row r="94" spans="1:17" s="75" customFormat="1" ht="16.5" thickBot="1">
      <c r="A94" s="65" t="s">
        <v>0</v>
      </c>
      <c r="B94" s="66"/>
      <c r="C94" s="66"/>
      <c r="D94" s="66"/>
      <c r="E94" s="66"/>
      <c r="F94" s="66"/>
      <c r="G94" s="6" t="s">
        <v>1</v>
      </c>
      <c r="H94" s="6"/>
      <c r="I94" s="6"/>
      <c r="J94" s="6"/>
      <c r="K94" s="6"/>
      <c r="L94" s="7"/>
      <c r="M94" s="8" t="s">
        <v>2</v>
      </c>
      <c r="N94" s="9"/>
      <c r="O94" s="9"/>
      <c r="P94" s="10">
        <v>12</v>
      </c>
      <c r="Q94" s="11">
        <v>12</v>
      </c>
    </row>
    <row r="95" spans="1:17" ht="16.5" thickBot="1">
      <c r="A95" s="12" t="s">
        <v>3</v>
      </c>
      <c r="B95" s="13"/>
      <c r="C95" s="13"/>
      <c r="D95" s="13"/>
      <c r="E95" s="13"/>
      <c r="F95" s="13"/>
      <c r="G95" s="14" t="s">
        <v>4</v>
      </c>
      <c r="H95" s="15" t="s">
        <v>132</v>
      </c>
      <c r="I95" s="15"/>
      <c r="J95" s="15"/>
      <c r="K95" s="15"/>
      <c r="L95" s="16"/>
      <c r="M95" s="17" t="s">
        <v>6</v>
      </c>
      <c r="N95" s="18"/>
      <c r="O95" s="19"/>
      <c r="P95" s="20">
        <f>SUM(L103:L114)/Q94</f>
        <v>64.82758620689656</v>
      </c>
      <c r="Q95" s="21"/>
    </row>
    <row r="96" spans="1:17" ht="16.5" thickBot="1">
      <c r="A96" s="12" t="s">
        <v>133</v>
      </c>
      <c r="B96" s="13"/>
      <c r="C96" s="13"/>
      <c r="D96" s="13"/>
      <c r="E96" s="13"/>
      <c r="F96" s="13"/>
      <c r="G96" s="22" t="s">
        <v>8</v>
      </c>
      <c r="H96" s="23" t="s">
        <v>80</v>
      </c>
      <c r="I96" s="23"/>
      <c r="J96" s="23"/>
      <c r="K96" s="23"/>
      <c r="L96" s="24"/>
      <c r="M96" s="24"/>
      <c r="N96" s="25"/>
      <c r="O96" s="26">
        <v>290</v>
      </c>
      <c r="P96" s="26"/>
      <c r="Q96" s="27"/>
    </row>
    <row r="97" spans="1:17" ht="15.75">
      <c r="A97" s="28" t="s">
        <v>81</v>
      </c>
      <c r="B97" s="29"/>
      <c r="C97" s="29"/>
      <c r="D97" s="29"/>
      <c r="E97" s="29"/>
      <c r="F97" s="30"/>
      <c r="G97" s="31"/>
      <c r="H97" s="32" t="s">
        <v>63</v>
      </c>
      <c r="I97" s="32"/>
      <c r="J97" s="33"/>
      <c r="K97" s="33"/>
      <c r="L97" s="34"/>
      <c r="M97" s="35"/>
      <c r="N97" s="35"/>
      <c r="O97" s="36"/>
      <c r="P97" s="36"/>
      <c r="Q97" s="27"/>
    </row>
    <row r="98" spans="1:17" ht="16.5" thickBot="1">
      <c r="A98" s="37" t="s">
        <v>134</v>
      </c>
      <c r="B98" s="38"/>
      <c r="C98" s="38"/>
      <c r="D98" s="38"/>
      <c r="E98" s="38"/>
      <c r="F98" s="39"/>
      <c r="G98" s="24"/>
      <c r="H98" s="24"/>
      <c r="I98" s="24"/>
      <c r="J98" s="24"/>
      <c r="K98" s="24"/>
      <c r="L98" s="24"/>
      <c r="M98" s="24"/>
      <c r="N98" s="24"/>
      <c r="O98" s="36"/>
      <c r="P98" s="36"/>
      <c r="Q98" s="27"/>
    </row>
    <row r="99" spans="1:17" ht="4.5" customHeight="1" thickBot="1">
      <c r="A99" s="40"/>
      <c r="B99" s="24"/>
      <c r="C99" s="41"/>
      <c r="D99" s="24"/>
      <c r="E99" s="24"/>
      <c r="F99" s="24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3"/>
    </row>
    <row r="100" spans="1:17" ht="15.75">
      <c r="A100" s="44" t="s">
        <v>13</v>
      </c>
      <c r="B100" s="45" t="s">
        <v>14</v>
      </c>
      <c r="C100" s="45" t="s">
        <v>15</v>
      </c>
      <c r="D100" s="45" t="s">
        <v>16</v>
      </c>
      <c r="E100" s="46" t="s">
        <v>17</v>
      </c>
      <c r="F100" s="47" t="s">
        <v>18</v>
      </c>
      <c r="G100" s="48" t="s">
        <v>19</v>
      </c>
      <c r="H100" s="45" t="s">
        <v>20</v>
      </c>
      <c r="I100" s="45" t="s">
        <v>20</v>
      </c>
      <c r="J100" s="45" t="s">
        <v>20</v>
      </c>
      <c r="K100" s="45" t="s">
        <v>21</v>
      </c>
      <c r="L100" s="45" t="s">
        <v>22</v>
      </c>
      <c r="M100" s="49" t="s">
        <v>23</v>
      </c>
      <c r="N100" s="49"/>
      <c r="O100" s="49"/>
      <c r="P100" s="49"/>
      <c r="Q100" s="50"/>
    </row>
    <row r="101" spans="1:17" ht="16.5" thickBot="1">
      <c r="A101" s="51"/>
      <c r="B101" s="52"/>
      <c r="C101" s="53" t="s">
        <v>24</v>
      </c>
      <c r="D101" s="54"/>
      <c r="E101" s="55" t="s">
        <v>25</v>
      </c>
      <c r="F101" s="55" t="s">
        <v>26</v>
      </c>
      <c r="G101" s="54" t="s">
        <v>27</v>
      </c>
      <c r="H101" s="54" t="s">
        <v>28</v>
      </c>
      <c r="I101" s="54" t="s">
        <v>29</v>
      </c>
      <c r="J101" s="54" t="s">
        <v>30</v>
      </c>
      <c r="K101" s="54" t="s">
        <v>24</v>
      </c>
      <c r="L101" s="54"/>
      <c r="M101" s="54" t="s">
        <v>31</v>
      </c>
      <c r="N101" s="54" t="s">
        <v>28</v>
      </c>
      <c r="O101" s="54" t="s">
        <v>29</v>
      </c>
      <c r="P101" s="54" t="s">
        <v>30</v>
      </c>
      <c r="Q101" s="56" t="s">
        <v>32</v>
      </c>
    </row>
    <row r="102" spans="1:17" ht="6" customHeight="1">
      <c r="A102" s="57"/>
      <c r="B102" s="58"/>
      <c r="C102" s="58"/>
      <c r="D102" s="58"/>
      <c r="E102" s="59"/>
      <c r="F102" s="59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60"/>
    </row>
    <row r="103" spans="1:17" s="75" customFormat="1" ht="24">
      <c r="A103" s="67">
        <v>0.6388888888888913</v>
      </c>
      <c r="B103" s="68"/>
      <c r="C103" s="69" t="s">
        <v>71</v>
      </c>
      <c r="D103" s="70">
        <v>587</v>
      </c>
      <c r="E103" s="76" t="s">
        <v>135</v>
      </c>
      <c r="F103" s="76" t="s">
        <v>136</v>
      </c>
      <c r="G103" s="71" t="s">
        <v>137</v>
      </c>
      <c r="H103" s="68">
        <v>204</v>
      </c>
      <c r="I103" s="68"/>
      <c r="J103" s="68"/>
      <c r="K103" s="68">
        <v>58</v>
      </c>
      <c r="L103" s="72">
        <f>SUM(H103:J103)/2.9</f>
        <v>70.3448275862069</v>
      </c>
      <c r="M103" s="73" t="s">
        <v>138</v>
      </c>
      <c r="N103" s="73">
        <v>1</v>
      </c>
      <c r="O103" s="73"/>
      <c r="P103" s="73"/>
      <c r="Q103" s="74">
        <v>10</v>
      </c>
    </row>
    <row r="104" spans="1:17" s="75" customFormat="1" ht="24">
      <c r="A104" s="67">
        <v>0.6437500000000025</v>
      </c>
      <c r="B104" s="68"/>
      <c r="C104" s="69" t="s">
        <v>33</v>
      </c>
      <c r="D104" s="70">
        <v>380</v>
      </c>
      <c r="E104" s="71" t="s">
        <v>119</v>
      </c>
      <c r="F104" s="71" t="s">
        <v>120</v>
      </c>
      <c r="G104" s="71" t="s">
        <v>121</v>
      </c>
      <c r="H104" s="68"/>
      <c r="I104" s="68">
        <v>204</v>
      </c>
      <c r="J104" s="68"/>
      <c r="K104" s="68">
        <v>58</v>
      </c>
      <c r="L104" s="72">
        <f>SUM(H104:J104)/2.9</f>
        <v>70.3448275862069</v>
      </c>
      <c r="M104" s="73" t="s">
        <v>138</v>
      </c>
      <c r="N104" s="73"/>
      <c r="O104" s="73">
        <v>1</v>
      </c>
      <c r="P104" s="73"/>
      <c r="Q104" s="74">
        <v>10</v>
      </c>
    </row>
    <row r="105" spans="1:17" s="75" customFormat="1" ht="24">
      <c r="A105" s="67">
        <v>0.6048611111111128</v>
      </c>
      <c r="B105" s="68"/>
      <c r="C105" s="69" t="s">
        <v>71</v>
      </c>
      <c r="D105" s="70">
        <v>321</v>
      </c>
      <c r="E105" s="71" t="s">
        <v>139</v>
      </c>
      <c r="F105" s="71" t="s">
        <v>140</v>
      </c>
      <c r="G105" s="71" t="s">
        <v>141</v>
      </c>
      <c r="H105" s="68">
        <v>203</v>
      </c>
      <c r="I105" s="68"/>
      <c r="J105" s="68"/>
      <c r="K105" s="68">
        <v>58</v>
      </c>
      <c r="L105" s="72">
        <f>SUM(H105:J105)/2.9</f>
        <v>70</v>
      </c>
      <c r="M105" s="73">
        <v>3</v>
      </c>
      <c r="N105" s="73">
        <v>2</v>
      </c>
      <c r="O105" s="73"/>
      <c r="P105" s="73"/>
      <c r="Q105" s="74">
        <v>8</v>
      </c>
    </row>
    <row r="106" spans="1:17" s="75" customFormat="1" ht="24">
      <c r="A106" s="67">
        <v>0.6486111111111137</v>
      </c>
      <c r="B106" s="68"/>
      <c r="C106" s="69" t="s">
        <v>33</v>
      </c>
      <c r="D106" s="70">
        <v>53</v>
      </c>
      <c r="E106" s="76" t="s">
        <v>116</v>
      </c>
      <c r="F106" s="76" t="s">
        <v>117</v>
      </c>
      <c r="G106" s="71" t="s">
        <v>118</v>
      </c>
      <c r="H106" s="68"/>
      <c r="I106" s="68">
        <v>199</v>
      </c>
      <c r="J106" s="68"/>
      <c r="K106" s="68">
        <v>56</v>
      </c>
      <c r="L106" s="72">
        <f>SUM(H106:J106)/2.9</f>
        <v>68.62068965517241</v>
      </c>
      <c r="M106" s="73">
        <v>4</v>
      </c>
      <c r="N106" s="73"/>
      <c r="O106" s="73">
        <v>2</v>
      </c>
      <c r="P106" s="73"/>
      <c r="Q106" s="74">
        <v>7</v>
      </c>
    </row>
    <row r="107" spans="1:17" s="75" customFormat="1" ht="24">
      <c r="A107" s="67">
        <v>0.5951388888888904</v>
      </c>
      <c r="B107" s="68"/>
      <c r="C107" s="69" t="s">
        <v>71</v>
      </c>
      <c r="D107" s="70">
        <v>582</v>
      </c>
      <c r="E107" s="76" t="s">
        <v>111</v>
      </c>
      <c r="F107" s="76" t="s">
        <v>112</v>
      </c>
      <c r="G107" s="71" t="s">
        <v>113</v>
      </c>
      <c r="H107" s="68">
        <v>196</v>
      </c>
      <c r="I107" s="68"/>
      <c r="J107" s="68"/>
      <c r="K107" s="68">
        <v>56</v>
      </c>
      <c r="L107" s="72">
        <f>SUM(H107:J107)/2.9</f>
        <v>67.58620689655173</v>
      </c>
      <c r="M107" s="73">
        <v>5</v>
      </c>
      <c r="N107" s="73">
        <v>3</v>
      </c>
      <c r="O107" s="73"/>
      <c r="P107" s="73"/>
      <c r="Q107" s="74">
        <v>6</v>
      </c>
    </row>
    <row r="108" spans="1:17" s="75" customFormat="1" ht="24">
      <c r="A108" s="67">
        <v>0.6243055555555577</v>
      </c>
      <c r="B108" s="68"/>
      <c r="C108" s="69" t="s">
        <v>33</v>
      </c>
      <c r="D108" s="93">
        <v>668</v>
      </c>
      <c r="E108" s="76" t="s">
        <v>142</v>
      </c>
      <c r="F108" s="76" t="s">
        <v>143</v>
      </c>
      <c r="G108" s="76" t="s">
        <v>144</v>
      </c>
      <c r="H108" s="68"/>
      <c r="I108" s="68">
        <v>187</v>
      </c>
      <c r="J108" s="68"/>
      <c r="K108" s="68">
        <v>54</v>
      </c>
      <c r="L108" s="72">
        <f>SUM(H108:J108)/2.9</f>
        <v>64.48275862068965</v>
      </c>
      <c r="M108" s="73">
        <v>6</v>
      </c>
      <c r="N108" s="73"/>
      <c r="O108" s="73">
        <v>3</v>
      </c>
      <c r="P108" s="73"/>
      <c r="Q108" s="74">
        <v>5</v>
      </c>
    </row>
    <row r="109" spans="1:17" s="75" customFormat="1" ht="24">
      <c r="A109" s="67">
        <v>0.6000000000000016</v>
      </c>
      <c r="B109" s="68"/>
      <c r="C109" s="69" t="s">
        <v>71</v>
      </c>
      <c r="D109" s="70">
        <v>681</v>
      </c>
      <c r="E109" s="71" t="s">
        <v>126</v>
      </c>
      <c r="F109" s="71" t="s">
        <v>145</v>
      </c>
      <c r="G109" s="71" t="s">
        <v>128</v>
      </c>
      <c r="H109" s="68">
        <v>186</v>
      </c>
      <c r="I109" s="68"/>
      <c r="J109" s="68"/>
      <c r="K109" s="68">
        <v>52</v>
      </c>
      <c r="L109" s="72">
        <f>SUM(H109:J109)/2.9</f>
        <v>64.13793103448276</v>
      </c>
      <c r="M109" s="73">
        <v>7</v>
      </c>
      <c r="N109" s="73">
        <v>4</v>
      </c>
      <c r="O109" s="73"/>
      <c r="P109" s="73"/>
      <c r="Q109" s="74">
        <v>4</v>
      </c>
    </row>
    <row r="110" spans="1:17" s="75" customFormat="1" ht="24">
      <c r="A110" s="67">
        <v>0.6291666666666689</v>
      </c>
      <c r="B110" s="68"/>
      <c r="C110" s="69" t="s">
        <v>71</v>
      </c>
      <c r="D110" s="70">
        <v>42</v>
      </c>
      <c r="E110" s="71" t="s">
        <v>146</v>
      </c>
      <c r="F110" s="71" t="s">
        <v>147</v>
      </c>
      <c r="G110" s="71" t="s">
        <v>148</v>
      </c>
      <c r="H110" s="68">
        <v>185</v>
      </c>
      <c r="I110" s="68"/>
      <c r="J110" s="68"/>
      <c r="K110" s="68">
        <v>52</v>
      </c>
      <c r="L110" s="72">
        <f>SUM(H110:J110)/2.9</f>
        <v>63.793103448275865</v>
      </c>
      <c r="M110" s="73">
        <v>8</v>
      </c>
      <c r="N110" s="73">
        <v>5</v>
      </c>
      <c r="O110" s="73"/>
      <c r="P110" s="73"/>
      <c r="Q110" s="74">
        <v>3</v>
      </c>
    </row>
    <row r="111" spans="1:17" s="75" customFormat="1" ht="24">
      <c r="A111" s="67">
        <v>0.6194444444444465</v>
      </c>
      <c r="B111" s="68"/>
      <c r="C111" s="69" t="s">
        <v>33</v>
      </c>
      <c r="D111" s="70">
        <v>585</v>
      </c>
      <c r="E111" s="71" t="s">
        <v>149</v>
      </c>
      <c r="F111" s="71" t="s">
        <v>150</v>
      </c>
      <c r="G111" s="71" t="s">
        <v>151</v>
      </c>
      <c r="H111" s="68"/>
      <c r="I111" s="68">
        <v>181</v>
      </c>
      <c r="J111" s="68"/>
      <c r="K111" s="68">
        <v>52</v>
      </c>
      <c r="L111" s="72">
        <f>SUM(H111:J111)/2.9</f>
        <v>62.41379310344828</v>
      </c>
      <c r="M111" s="73">
        <v>9</v>
      </c>
      <c r="N111" s="73"/>
      <c r="O111" s="73">
        <v>4</v>
      </c>
      <c r="P111" s="73"/>
      <c r="Q111" s="74">
        <v>2</v>
      </c>
    </row>
    <row r="112" spans="1:17" s="75" customFormat="1" ht="24">
      <c r="A112" s="67">
        <v>0.609722222222224</v>
      </c>
      <c r="B112" s="68"/>
      <c r="C112" s="69" t="s">
        <v>71</v>
      </c>
      <c r="D112" s="70">
        <v>891</v>
      </c>
      <c r="E112" s="71" t="s">
        <v>152</v>
      </c>
      <c r="F112" s="71" t="s">
        <v>153</v>
      </c>
      <c r="G112" s="71" t="s">
        <v>154</v>
      </c>
      <c r="H112" s="68">
        <v>176</v>
      </c>
      <c r="I112" s="68"/>
      <c r="J112" s="68"/>
      <c r="K112" s="68">
        <v>50</v>
      </c>
      <c r="L112" s="72">
        <f>SUM(H112:J112)/2.9</f>
        <v>60.689655172413794</v>
      </c>
      <c r="M112" s="73">
        <v>10</v>
      </c>
      <c r="N112" s="73">
        <v>6</v>
      </c>
      <c r="O112" s="73"/>
      <c r="P112" s="73"/>
      <c r="Q112" s="74">
        <v>1</v>
      </c>
    </row>
    <row r="113" spans="1:17" s="75" customFormat="1" ht="24">
      <c r="A113" s="67">
        <v>0.6340277777777801</v>
      </c>
      <c r="B113" s="68"/>
      <c r="C113" s="69" t="s">
        <v>33</v>
      </c>
      <c r="D113" s="70">
        <v>772</v>
      </c>
      <c r="E113" s="71" t="s">
        <v>155</v>
      </c>
      <c r="F113" s="71" t="s">
        <v>156</v>
      </c>
      <c r="G113" s="71" t="s">
        <v>157</v>
      </c>
      <c r="H113" s="68"/>
      <c r="I113" s="68">
        <v>168</v>
      </c>
      <c r="J113" s="68"/>
      <c r="K113" s="68">
        <v>46</v>
      </c>
      <c r="L113" s="72">
        <f>SUM(H113:J113)/2.9</f>
        <v>57.93103448275862</v>
      </c>
      <c r="M113" s="73">
        <v>11</v>
      </c>
      <c r="N113" s="73"/>
      <c r="O113" s="73">
        <v>5</v>
      </c>
      <c r="P113" s="73"/>
      <c r="Q113" s="74"/>
    </row>
    <row r="114" spans="1:17" s="75" customFormat="1" ht="24">
      <c r="A114" s="67">
        <v>0.6145833333333353</v>
      </c>
      <c r="B114" s="68"/>
      <c r="C114" s="69" t="s">
        <v>71</v>
      </c>
      <c r="D114" s="70">
        <v>771</v>
      </c>
      <c r="E114" s="71" t="s">
        <v>158</v>
      </c>
      <c r="F114" s="71" t="s">
        <v>159</v>
      </c>
      <c r="G114" s="71" t="s">
        <v>160</v>
      </c>
      <c r="H114" s="68">
        <v>167</v>
      </c>
      <c r="I114" s="68"/>
      <c r="J114" s="68"/>
      <c r="K114" s="68">
        <v>46</v>
      </c>
      <c r="L114" s="72">
        <f>SUM(H114:J114)/2.9</f>
        <v>57.58620689655172</v>
      </c>
      <c r="M114" s="73">
        <v>12</v>
      </c>
      <c r="N114" s="73">
        <v>7</v>
      </c>
      <c r="O114" s="73"/>
      <c r="P114" s="73"/>
      <c r="Q114" s="74"/>
    </row>
    <row r="115" spans="1:17" s="75" customFormat="1" ht="12">
      <c r="A115" s="67">
        <v>0.6534722222222248</v>
      </c>
      <c r="B115" s="68" t="s">
        <v>24</v>
      </c>
      <c r="C115" s="68"/>
      <c r="D115" s="68"/>
      <c r="E115" s="68" t="s">
        <v>59</v>
      </c>
      <c r="F115" s="68"/>
      <c r="G115" s="68"/>
      <c r="H115" s="68"/>
      <c r="I115" s="68"/>
      <c r="J115" s="68"/>
      <c r="K115" s="68"/>
      <c r="L115" s="72"/>
      <c r="M115" s="73"/>
      <c r="N115" s="73"/>
      <c r="O115" s="73"/>
      <c r="P115" s="73"/>
      <c r="Q115" s="74"/>
    </row>
    <row r="116" spans="1:17" ht="6.75" customHeight="1" thickBot="1">
      <c r="A116" s="1"/>
      <c r="B116" s="2"/>
      <c r="C116" s="3"/>
      <c r="D116" s="4"/>
      <c r="E116" s="5"/>
      <c r="F116" s="5"/>
      <c r="G116" s="92"/>
      <c r="H116" s="2"/>
      <c r="I116" s="2"/>
      <c r="J116" s="2"/>
      <c r="K116" s="2"/>
      <c r="L116" s="61"/>
      <c r="M116" s="62"/>
      <c r="N116" s="62"/>
      <c r="O116" s="62"/>
      <c r="P116" s="62"/>
      <c r="Q116" s="63"/>
    </row>
    <row r="117" spans="1:17" ht="6.75" customHeight="1" thickBot="1">
      <c r="A117" s="64"/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</row>
    <row r="118" spans="1:17" ht="16.5" thickBot="1">
      <c r="A118" s="65" t="s">
        <v>0</v>
      </c>
      <c r="B118" s="66"/>
      <c r="C118" s="66"/>
      <c r="D118" s="66"/>
      <c r="E118" s="66"/>
      <c r="F118" s="66"/>
      <c r="G118" s="6" t="s">
        <v>1</v>
      </c>
      <c r="H118" s="6"/>
      <c r="I118" s="6"/>
      <c r="J118" s="6"/>
      <c r="K118" s="6"/>
      <c r="L118" s="7"/>
      <c r="M118" s="8" t="s">
        <v>2</v>
      </c>
      <c r="N118" s="9"/>
      <c r="O118" s="9"/>
      <c r="P118" s="10">
        <v>7</v>
      </c>
      <c r="Q118" s="11">
        <v>7</v>
      </c>
    </row>
    <row r="119" spans="1:17" ht="16.5" thickBot="1">
      <c r="A119" s="12" t="s">
        <v>3</v>
      </c>
      <c r="B119" s="13"/>
      <c r="C119" s="13"/>
      <c r="D119" s="13"/>
      <c r="E119" s="13"/>
      <c r="F119" s="13"/>
      <c r="G119" s="14" t="s">
        <v>4</v>
      </c>
      <c r="H119" s="15" t="s">
        <v>161</v>
      </c>
      <c r="I119" s="15"/>
      <c r="J119" s="15"/>
      <c r="K119" s="15"/>
      <c r="L119" s="16"/>
      <c r="M119" s="17" t="s">
        <v>6</v>
      </c>
      <c r="N119" s="18"/>
      <c r="O119" s="19"/>
      <c r="P119" s="20">
        <f>SUM(L127:L134)/Q118</f>
        <v>62.19387755102042</v>
      </c>
      <c r="Q119" s="21"/>
    </row>
    <row r="120" spans="1:17" ht="16.5" thickBot="1">
      <c r="A120" s="12" t="s">
        <v>162</v>
      </c>
      <c r="B120" s="13"/>
      <c r="C120" s="13"/>
      <c r="D120" s="13"/>
      <c r="E120" s="13"/>
      <c r="F120" s="13"/>
      <c r="G120" s="22" t="s">
        <v>8</v>
      </c>
      <c r="H120" s="23" t="s">
        <v>163</v>
      </c>
      <c r="I120" s="23"/>
      <c r="J120" s="23"/>
      <c r="K120" s="23"/>
      <c r="L120" s="24"/>
      <c r="M120" s="24"/>
      <c r="N120" s="25"/>
      <c r="O120" s="26">
        <v>280</v>
      </c>
      <c r="P120" s="26"/>
      <c r="Q120" s="27"/>
    </row>
    <row r="121" spans="1:17" ht="15.75">
      <c r="A121" s="28" t="s">
        <v>164</v>
      </c>
      <c r="B121" s="29"/>
      <c r="C121" s="29"/>
      <c r="D121" s="29"/>
      <c r="E121" s="29"/>
      <c r="F121" s="30"/>
      <c r="G121" s="31"/>
      <c r="H121" s="32" t="s">
        <v>11</v>
      </c>
      <c r="I121" s="32"/>
      <c r="J121" s="33"/>
      <c r="K121" s="33"/>
      <c r="L121" s="34"/>
      <c r="M121" s="35"/>
      <c r="N121" s="35"/>
      <c r="O121" s="36"/>
      <c r="P121" s="36"/>
      <c r="Q121" s="27"/>
    </row>
    <row r="122" spans="1:17" ht="16.5" thickBot="1">
      <c r="A122" s="37" t="s">
        <v>165</v>
      </c>
      <c r="B122" s="38"/>
      <c r="C122" s="38"/>
      <c r="D122" s="38"/>
      <c r="E122" s="38"/>
      <c r="F122" s="39"/>
      <c r="G122" s="24"/>
      <c r="H122" s="24"/>
      <c r="I122" s="24"/>
      <c r="J122" s="24"/>
      <c r="K122" s="24"/>
      <c r="L122" s="24"/>
      <c r="M122" s="24"/>
      <c r="N122" s="24"/>
      <c r="O122" s="36"/>
      <c r="P122" s="36"/>
      <c r="Q122" s="27"/>
    </row>
    <row r="123" spans="1:17" ht="6.75" customHeight="1" thickBot="1">
      <c r="A123" s="40"/>
      <c r="B123" s="24"/>
      <c r="C123" s="41"/>
      <c r="D123" s="24"/>
      <c r="E123" s="24"/>
      <c r="F123" s="24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3"/>
    </row>
    <row r="124" spans="1:17" ht="15.75">
      <c r="A124" s="44" t="s">
        <v>13</v>
      </c>
      <c r="B124" s="45" t="s">
        <v>14</v>
      </c>
      <c r="C124" s="45" t="s">
        <v>15</v>
      </c>
      <c r="D124" s="45" t="s">
        <v>16</v>
      </c>
      <c r="E124" s="46" t="s">
        <v>17</v>
      </c>
      <c r="F124" s="47" t="s">
        <v>18</v>
      </c>
      <c r="G124" s="48" t="s">
        <v>19</v>
      </c>
      <c r="H124" s="45" t="s">
        <v>20</v>
      </c>
      <c r="I124" s="45" t="s">
        <v>20</v>
      </c>
      <c r="J124" s="45" t="s">
        <v>20</v>
      </c>
      <c r="K124" s="45" t="s">
        <v>21</v>
      </c>
      <c r="L124" s="45" t="s">
        <v>22</v>
      </c>
      <c r="M124" s="49" t="s">
        <v>23</v>
      </c>
      <c r="N124" s="49"/>
      <c r="O124" s="49"/>
      <c r="P124" s="49"/>
      <c r="Q124" s="50"/>
    </row>
    <row r="125" spans="1:17" ht="16.5" thickBot="1">
      <c r="A125" s="51"/>
      <c r="B125" s="52"/>
      <c r="C125" s="53" t="s">
        <v>24</v>
      </c>
      <c r="D125" s="54"/>
      <c r="E125" s="55" t="s">
        <v>25</v>
      </c>
      <c r="F125" s="55" t="s">
        <v>26</v>
      </c>
      <c r="G125" s="54" t="s">
        <v>27</v>
      </c>
      <c r="H125" s="54" t="s">
        <v>28</v>
      </c>
      <c r="I125" s="54" t="s">
        <v>29</v>
      </c>
      <c r="J125" s="54" t="s">
        <v>30</v>
      </c>
      <c r="K125" s="54" t="s">
        <v>24</v>
      </c>
      <c r="L125" s="54"/>
      <c r="M125" s="54" t="s">
        <v>31</v>
      </c>
      <c r="N125" s="54" t="s">
        <v>28</v>
      </c>
      <c r="O125" s="54" t="s">
        <v>29</v>
      </c>
      <c r="P125" s="54" t="s">
        <v>30</v>
      </c>
      <c r="Q125" s="56" t="s">
        <v>32</v>
      </c>
    </row>
    <row r="126" spans="1:17" ht="6.75" customHeight="1">
      <c r="A126" s="57"/>
      <c r="B126" s="58"/>
      <c r="C126" s="58"/>
      <c r="D126" s="58"/>
      <c r="E126" s="59"/>
      <c r="F126" s="59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60"/>
    </row>
    <row r="127" spans="1:17" s="75" customFormat="1" ht="24">
      <c r="A127" s="67">
        <v>0.6361111111110911</v>
      </c>
      <c r="B127" s="68"/>
      <c r="C127" s="69" t="s">
        <v>71</v>
      </c>
      <c r="D127" s="70">
        <v>321</v>
      </c>
      <c r="E127" s="71" t="s">
        <v>139</v>
      </c>
      <c r="F127" s="71" t="s">
        <v>140</v>
      </c>
      <c r="G127" s="71" t="s">
        <v>141</v>
      </c>
      <c r="H127" s="68">
        <v>189</v>
      </c>
      <c r="I127" s="68"/>
      <c r="J127" s="68"/>
      <c r="K127" s="68">
        <v>54</v>
      </c>
      <c r="L127" s="72">
        <f>SUM(H127:J127)/2.8</f>
        <v>67.5</v>
      </c>
      <c r="M127" s="73">
        <v>1</v>
      </c>
      <c r="N127" s="73">
        <v>1</v>
      </c>
      <c r="O127" s="73"/>
      <c r="P127" s="73"/>
      <c r="Q127" s="74">
        <v>10</v>
      </c>
    </row>
    <row r="128" spans="1:17" s="75" customFormat="1" ht="24">
      <c r="A128" s="67">
        <v>0.6749999999999713</v>
      </c>
      <c r="B128" s="68"/>
      <c r="C128" s="69" t="s">
        <v>71</v>
      </c>
      <c r="D128" s="70">
        <v>587</v>
      </c>
      <c r="E128" s="76" t="s">
        <v>135</v>
      </c>
      <c r="F128" s="76" t="s">
        <v>136</v>
      </c>
      <c r="G128" s="71" t="s">
        <v>137</v>
      </c>
      <c r="H128" s="68">
        <v>184</v>
      </c>
      <c r="I128" s="68"/>
      <c r="J128" s="68"/>
      <c r="K128" s="68">
        <v>52</v>
      </c>
      <c r="L128" s="72">
        <f>SUM(H128:J128)/2.8</f>
        <v>65.71428571428572</v>
      </c>
      <c r="M128" s="73">
        <v>2</v>
      </c>
      <c r="N128" s="73">
        <v>2</v>
      </c>
      <c r="O128" s="73"/>
      <c r="P128" s="73"/>
      <c r="Q128" s="74">
        <v>9</v>
      </c>
    </row>
    <row r="129" spans="1:17" s="75" customFormat="1" ht="24">
      <c r="A129" s="67">
        <v>0.6583333333333083</v>
      </c>
      <c r="B129" s="68"/>
      <c r="C129" s="69" t="s">
        <v>71</v>
      </c>
      <c r="D129" s="70">
        <v>314</v>
      </c>
      <c r="E129" s="71" t="s">
        <v>166</v>
      </c>
      <c r="F129" s="71" t="s">
        <v>167</v>
      </c>
      <c r="G129" s="71" t="s">
        <v>168</v>
      </c>
      <c r="H129" s="68">
        <v>181</v>
      </c>
      <c r="I129" s="68"/>
      <c r="J129" s="68"/>
      <c r="K129" s="68">
        <v>52</v>
      </c>
      <c r="L129" s="72">
        <f>SUM(H129:J129)/2.8</f>
        <v>64.64285714285715</v>
      </c>
      <c r="M129" s="73">
        <v>3</v>
      </c>
      <c r="N129" s="73">
        <v>3</v>
      </c>
      <c r="O129" s="73"/>
      <c r="P129" s="73"/>
      <c r="Q129" s="74">
        <v>8</v>
      </c>
    </row>
    <row r="130" spans="1:17" s="75" customFormat="1" ht="24">
      <c r="A130" s="67">
        <v>0.6416666666666454</v>
      </c>
      <c r="B130" s="68"/>
      <c r="C130" s="69" t="s">
        <v>71</v>
      </c>
      <c r="D130" s="70">
        <v>891</v>
      </c>
      <c r="E130" s="71" t="s">
        <v>152</v>
      </c>
      <c r="F130" s="71" t="s">
        <v>153</v>
      </c>
      <c r="G130" s="71" t="s">
        <v>154</v>
      </c>
      <c r="H130" s="68">
        <v>174</v>
      </c>
      <c r="I130" s="68"/>
      <c r="J130" s="68"/>
      <c r="K130" s="68">
        <v>50</v>
      </c>
      <c r="L130" s="72">
        <f>SUM(H130:J130)/2.8</f>
        <v>62.142857142857146</v>
      </c>
      <c r="M130" s="73">
        <v>4</v>
      </c>
      <c r="N130" s="73">
        <v>4</v>
      </c>
      <c r="O130" s="73"/>
      <c r="P130" s="73"/>
      <c r="Q130" s="74">
        <v>7</v>
      </c>
    </row>
    <row r="131" spans="1:17" s="75" customFormat="1" ht="24">
      <c r="A131" s="67">
        <v>0.652777777777754</v>
      </c>
      <c r="B131" s="68"/>
      <c r="C131" s="69" t="s">
        <v>33</v>
      </c>
      <c r="D131" s="70">
        <v>585</v>
      </c>
      <c r="E131" s="71" t="s">
        <v>149</v>
      </c>
      <c r="F131" s="71" t="s">
        <v>150</v>
      </c>
      <c r="G131" s="71" t="s">
        <v>151</v>
      </c>
      <c r="H131" s="68"/>
      <c r="I131" s="68">
        <v>170</v>
      </c>
      <c r="J131" s="68"/>
      <c r="K131" s="68">
        <v>48</v>
      </c>
      <c r="L131" s="72">
        <f>SUM(H131:J131)/2.8</f>
        <v>60.714285714285715</v>
      </c>
      <c r="M131" s="73">
        <v>5</v>
      </c>
      <c r="N131" s="73"/>
      <c r="O131" s="73">
        <v>1</v>
      </c>
      <c r="P131" s="73"/>
      <c r="Q131" s="74">
        <v>6</v>
      </c>
    </row>
    <row r="132" spans="1:17" s="75" customFormat="1" ht="24">
      <c r="A132" s="67">
        <v>0.6472222222221997</v>
      </c>
      <c r="B132" s="68"/>
      <c r="C132" s="69" t="s">
        <v>71</v>
      </c>
      <c r="D132" s="70">
        <v>771</v>
      </c>
      <c r="E132" s="71" t="s">
        <v>158</v>
      </c>
      <c r="F132" s="71" t="s">
        <v>159</v>
      </c>
      <c r="G132" s="71" t="s">
        <v>160</v>
      </c>
      <c r="H132" s="68">
        <v>163</v>
      </c>
      <c r="I132" s="68"/>
      <c r="J132" s="68"/>
      <c r="K132" s="68">
        <v>46</v>
      </c>
      <c r="L132" s="72">
        <f>SUM(H132:J132)/2.8</f>
        <v>58.214285714285715</v>
      </c>
      <c r="M132" s="73">
        <v>6</v>
      </c>
      <c r="N132" s="73">
        <v>5</v>
      </c>
      <c r="O132" s="73"/>
      <c r="P132" s="73"/>
      <c r="Q132" s="74">
        <v>5</v>
      </c>
    </row>
    <row r="133" spans="1:17" s="75" customFormat="1" ht="24">
      <c r="A133" s="67">
        <v>0.669444444444417</v>
      </c>
      <c r="B133" s="68"/>
      <c r="C133" s="69" t="s">
        <v>33</v>
      </c>
      <c r="D133" s="70">
        <v>772</v>
      </c>
      <c r="E133" s="71" t="s">
        <v>155</v>
      </c>
      <c r="F133" s="71" t="s">
        <v>156</v>
      </c>
      <c r="G133" s="71" t="s">
        <v>157</v>
      </c>
      <c r="H133" s="68"/>
      <c r="I133" s="68">
        <v>158</v>
      </c>
      <c r="J133" s="68"/>
      <c r="K133" s="68">
        <v>44</v>
      </c>
      <c r="L133" s="72">
        <f>SUM(H133:J133)/2.8</f>
        <v>56.42857142857143</v>
      </c>
      <c r="M133" s="73">
        <v>7</v>
      </c>
      <c r="N133" s="73"/>
      <c r="O133" s="73">
        <v>2</v>
      </c>
      <c r="P133" s="73"/>
      <c r="Q133" s="74">
        <v>4</v>
      </c>
    </row>
    <row r="134" spans="1:17" s="75" customFormat="1" ht="24">
      <c r="A134" s="67">
        <v>0.6638888888888627</v>
      </c>
      <c r="B134" s="68"/>
      <c r="C134" s="69" t="s">
        <v>71</v>
      </c>
      <c r="D134" s="70">
        <v>42</v>
      </c>
      <c r="E134" s="71" t="s">
        <v>146</v>
      </c>
      <c r="F134" s="71" t="s">
        <v>147</v>
      </c>
      <c r="G134" s="71" t="s">
        <v>148</v>
      </c>
      <c r="H134" s="68" t="s">
        <v>169</v>
      </c>
      <c r="I134" s="68"/>
      <c r="J134" s="68"/>
      <c r="K134" s="68"/>
      <c r="L134" s="72">
        <f>SUM(H134:J134)/2.8</f>
        <v>0</v>
      </c>
      <c r="M134" s="73" t="s">
        <v>169</v>
      </c>
      <c r="N134" s="73" t="s">
        <v>169</v>
      </c>
      <c r="O134" s="73"/>
      <c r="P134" s="73"/>
      <c r="Q134" s="74"/>
    </row>
    <row r="135" spans="1:17" s="75" customFormat="1" ht="12">
      <c r="A135" s="67">
        <v>0.6805555555555256</v>
      </c>
      <c r="B135" s="68"/>
      <c r="C135" s="68"/>
      <c r="D135" s="68"/>
      <c r="E135" s="68" t="s">
        <v>59</v>
      </c>
      <c r="F135" s="68"/>
      <c r="G135" s="68"/>
      <c r="H135" s="68"/>
      <c r="I135" s="68"/>
      <c r="J135" s="68"/>
      <c r="K135" s="68"/>
      <c r="L135" s="72"/>
      <c r="M135" s="73"/>
      <c r="N135" s="73"/>
      <c r="O135" s="73"/>
      <c r="P135" s="73"/>
      <c r="Q135" s="74"/>
    </row>
    <row r="136" spans="1:17" ht="7.5" customHeight="1" thickBot="1">
      <c r="A136" s="1"/>
      <c r="B136" s="2"/>
      <c r="C136" s="3"/>
      <c r="D136" s="4"/>
      <c r="E136" s="5"/>
      <c r="F136" s="5"/>
      <c r="G136" s="5"/>
      <c r="H136" s="2"/>
      <c r="I136" s="2"/>
      <c r="J136" s="2"/>
      <c r="K136" s="2"/>
      <c r="L136" s="61"/>
      <c r="M136" s="62"/>
      <c r="N136" s="62"/>
      <c r="O136" s="62"/>
      <c r="P136" s="62"/>
      <c r="Q136" s="63"/>
    </row>
    <row r="137" spans="1:17" ht="7.5" customHeight="1" thickBot="1">
      <c r="A137" s="64"/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</row>
    <row r="138" spans="1:17" ht="16.5" thickBot="1">
      <c r="A138" s="65" t="s">
        <v>0</v>
      </c>
      <c r="B138" s="66"/>
      <c r="C138" s="66"/>
      <c r="D138" s="66"/>
      <c r="E138" s="66"/>
      <c r="F138" s="66"/>
      <c r="G138" s="6" t="s">
        <v>1</v>
      </c>
      <c r="H138" s="6"/>
      <c r="I138" s="6"/>
      <c r="J138" s="6"/>
      <c r="K138" s="6"/>
      <c r="L138" s="7"/>
      <c r="M138" s="8" t="s">
        <v>2</v>
      </c>
      <c r="N138" s="9"/>
      <c r="O138" s="9"/>
      <c r="P138" s="10">
        <v>4</v>
      </c>
      <c r="Q138" s="11">
        <v>4</v>
      </c>
    </row>
    <row r="139" spans="1:17" ht="16.5" thickBot="1">
      <c r="A139" s="12" t="s">
        <v>3</v>
      </c>
      <c r="B139" s="13"/>
      <c r="C139" s="13"/>
      <c r="D139" s="13"/>
      <c r="E139" s="13"/>
      <c r="F139" s="13"/>
      <c r="G139" s="14" t="s">
        <v>4</v>
      </c>
      <c r="H139" s="15" t="s">
        <v>170</v>
      </c>
      <c r="I139" s="15"/>
      <c r="J139" s="15"/>
      <c r="K139" s="15"/>
      <c r="L139" s="16"/>
      <c r="M139" s="17" t="s">
        <v>6</v>
      </c>
      <c r="N139" s="18"/>
      <c r="O139" s="19"/>
      <c r="P139" s="20">
        <f>SUM(L147:L151)/Q138</f>
        <v>62.27272727272727</v>
      </c>
      <c r="Q139" s="21"/>
    </row>
    <row r="140" spans="1:17" ht="16.5" thickBot="1">
      <c r="A140" s="12" t="s">
        <v>171</v>
      </c>
      <c r="B140" s="13"/>
      <c r="C140" s="13"/>
      <c r="D140" s="13"/>
      <c r="E140" s="13"/>
      <c r="F140" s="13"/>
      <c r="G140" s="22" t="s">
        <v>8</v>
      </c>
      <c r="H140" s="23" t="s">
        <v>172</v>
      </c>
      <c r="I140" s="23"/>
      <c r="J140" s="23"/>
      <c r="K140" s="23"/>
      <c r="L140" s="24"/>
      <c r="M140" s="24"/>
      <c r="N140" s="25"/>
      <c r="O140" s="26">
        <v>330</v>
      </c>
      <c r="P140" s="26"/>
      <c r="Q140" s="27"/>
    </row>
    <row r="141" spans="1:17" ht="15.75">
      <c r="A141" s="28" t="s">
        <v>81</v>
      </c>
      <c r="B141" s="29"/>
      <c r="C141" s="29"/>
      <c r="D141" s="29"/>
      <c r="E141" s="29"/>
      <c r="F141" s="30"/>
      <c r="G141" s="31"/>
      <c r="H141" s="32" t="s">
        <v>63</v>
      </c>
      <c r="I141" s="32"/>
      <c r="J141" s="33"/>
      <c r="K141" s="33"/>
      <c r="L141" s="34"/>
      <c r="M141" s="35"/>
      <c r="N141" s="35"/>
      <c r="O141" s="36"/>
      <c r="P141" s="36"/>
      <c r="Q141" s="27"/>
    </row>
    <row r="142" spans="1:17" ht="16.5" thickBot="1">
      <c r="A142" s="37" t="s">
        <v>173</v>
      </c>
      <c r="B142" s="38"/>
      <c r="C142" s="38"/>
      <c r="D142" s="38"/>
      <c r="E142" s="38"/>
      <c r="F142" s="39"/>
      <c r="G142" s="24"/>
      <c r="H142" s="24"/>
      <c r="I142" s="24"/>
      <c r="J142" s="24"/>
      <c r="K142" s="24"/>
      <c r="L142" s="24"/>
      <c r="M142" s="24"/>
      <c r="N142" s="24"/>
      <c r="O142" s="36"/>
      <c r="P142" s="36"/>
      <c r="Q142" s="27"/>
    </row>
    <row r="143" spans="1:17" ht="8.25" customHeight="1" thickBot="1">
      <c r="A143" s="40"/>
      <c r="B143" s="24"/>
      <c r="C143" s="41"/>
      <c r="D143" s="24"/>
      <c r="E143" s="24"/>
      <c r="F143" s="24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3"/>
    </row>
    <row r="144" spans="1:17" ht="15.75">
      <c r="A144" s="44" t="s">
        <v>13</v>
      </c>
      <c r="B144" s="45" t="s">
        <v>14</v>
      </c>
      <c r="C144" s="45" t="s">
        <v>15</v>
      </c>
      <c r="D144" s="45" t="s">
        <v>16</v>
      </c>
      <c r="E144" s="46" t="s">
        <v>17</v>
      </c>
      <c r="F144" s="47" t="s">
        <v>18</v>
      </c>
      <c r="G144" s="48" t="s">
        <v>19</v>
      </c>
      <c r="H144" s="45" t="s">
        <v>20</v>
      </c>
      <c r="I144" s="45" t="s">
        <v>20</v>
      </c>
      <c r="J144" s="45" t="s">
        <v>20</v>
      </c>
      <c r="K144" s="45" t="s">
        <v>21</v>
      </c>
      <c r="L144" s="45" t="s">
        <v>22</v>
      </c>
      <c r="M144" s="49" t="s">
        <v>23</v>
      </c>
      <c r="N144" s="49"/>
      <c r="O144" s="49"/>
      <c r="P144" s="49"/>
      <c r="Q144" s="50"/>
    </row>
    <row r="145" spans="1:17" ht="16.5" thickBot="1">
      <c r="A145" s="51"/>
      <c r="B145" s="52"/>
      <c r="C145" s="53" t="s">
        <v>24</v>
      </c>
      <c r="D145" s="54"/>
      <c r="E145" s="55" t="s">
        <v>25</v>
      </c>
      <c r="F145" s="55" t="s">
        <v>26</v>
      </c>
      <c r="G145" s="54" t="s">
        <v>27</v>
      </c>
      <c r="H145" s="54" t="s">
        <v>28</v>
      </c>
      <c r="I145" s="54" t="s">
        <v>29</v>
      </c>
      <c r="J145" s="54" t="s">
        <v>30</v>
      </c>
      <c r="K145" s="54" t="s">
        <v>24</v>
      </c>
      <c r="L145" s="54"/>
      <c r="M145" s="54" t="s">
        <v>31</v>
      </c>
      <c r="N145" s="54" t="s">
        <v>28</v>
      </c>
      <c r="O145" s="54" t="s">
        <v>29</v>
      </c>
      <c r="P145" s="54" t="s">
        <v>30</v>
      </c>
      <c r="Q145" s="56" t="s">
        <v>32</v>
      </c>
    </row>
    <row r="146" spans="1:17" ht="8.25" customHeight="1">
      <c r="A146" s="57"/>
      <c r="B146" s="58"/>
      <c r="C146" s="58"/>
      <c r="D146" s="58"/>
      <c r="E146" s="59"/>
      <c r="F146" s="59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60"/>
    </row>
    <row r="147" spans="1:17" s="75" customFormat="1" ht="24">
      <c r="A147" s="67">
        <v>0.6694444444444417</v>
      </c>
      <c r="B147" s="68"/>
      <c r="C147" s="69" t="s">
        <v>71</v>
      </c>
      <c r="D147" s="70">
        <v>956</v>
      </c>
      <c r="E147" s="71" t="s">
        <v>174</v>
      </c>
      <c r="F147" s="71" t="s">
        <v>175</v>
      </c>
      <c r="G147" s="77"/>
      <c r="H147" s="68">
        <v>215</v>
      </c>
      <c r="I147" s="68"/>
      <c r="J147" s="68"/>
      <c r="K147" s="68">
        <v>52</v>
      </c>
      <c r="L147" s="72">
        <f>SUM(H147:J147)/3.3</f>
        <v>65.15151515151516</v>
      </c>
      <c r="M147" s="73">
        <v>1</v>
      </c>
      <c r="N147" s="73">
        <v>1</v>
      </c>
      <c r="O147" s="73"/>
      <c r="P147" s="73"/>
      <c r="Q147" s="74">
        <v>10</v>
      </c>
    </row>
    <row r="148" spans="1:17" s="75" customFormat="1" ht="24">
      <c r="A148" s="67">
        <v>0.6749999999999946</v>
      </c>
      <c r="B148" s="68"/>
      <c r="C148" s="69" t="s">
        <v>33</v>
      </c>
      <c r="D148" s="70">
        <v>215</v>
      </c>
      <c r="E148" s="71" t="s">
        <v>176</v>
      </c>
      <c r="F148" s="71" t="s">
        <v>177</v>
      </c>
      <c r="G148" s="71" t="s">
        <v>178</v>
      </c>
      <c r="H148" s="68"/>
      <c r="I148" s="68">
        <v>214</v>
      </c>
      <c r="J148" s="68"/>
      <c r="K148" s="68">
        <v>54</v>
      </c>
      <c r="L148" s="72">
        <f>SUM(H148:J148)/3.3</f>
        <v>64.84848484848486</v>
      </c>
      <c r="M148" s="73">
        <v>2</v>
      </c>
      <c r="N148" s="73"/>
      <c r="O148" s="73">
        <v>1</v>
      </c>
      <c r="P148" s="73"/>
      <c r="Q148" s="74">
        <v>9</v>
      </c>
    </row>
    <row r="149" spans="1:17" s="75" customFormat="1" ht="24">
      <c r="A149" s="67">
        <v>0.6638888888888889</v>
      </c>
      <c r="B149" s="68"/>
      <c r="C149" s="69" t="s">
        <v>71</v>
      </c>
      <c r="D149" s="70">
        <v>487</v>
      </c>
      <c r="E149" s="71" t="s">
        <v>179</v>
      </c>
      <c r="F149" s="71" t="s">
        <v>180</v>
      </c>
      <c r="G149" s="77"/>
      <c r="H149" s="68">
        <v>211</v>
      </c>
      <c r="I149" s="68"/>
      <c r="J149" s="68"/>
      <c r="K149" s="68">
        <v>52</v>
      </c>
      <c r="L149" s="72">
        <f>SUM(H149:J149)/3.3</f>
        <v>63.939393939393945</v>
      </c>
      <c r="M149" s="73">
        <v>3</v>
      </c>
      <c r="N149" s="73">
        <v>2</v>
      </c>
      <c r="O149" s="73"/>
      <c r="P149" s="73"/>
      <c r="Q149" s="74">
        <v>8</v>
      </c>
    </row>
    <row r="150" spans="1:17" s="75" customFormat="1" ht="24">
      <c r="A150" s="67">
        <v>0.6805555555555475</v>
      </c>
      <c r="B150" s="68"/>
      <c r="C150" s="69" t="s">
        <v>33</v>
      </c>
      <c r="D150" s="70">
        <v>954</v>
      </c>
      <c r="E150" s="71" t="s">
        <v>181</v>
      </c>
      <c r="F150" s="71" t="s">
        <v>182</v>
      </c>
      <c r="G150" s="71" t="s">
        <v>183</v>
      </c>
      <c r="H150" s="68"/>
      <c r="I150" s="68">
        <v>182</v>
      </c>
      <c r="J150" s="68"/>
      <c r="K150" s="68">
        <v>46</v>
      </c>
      <c r="L150" s="72">
        <f>SUM(H150:J150)/3.3</f>
        <v>55.151515151515156</v>
      </c>
      <c r="M150" s="73">
        <v>4</v>
      </c>
      <c r="N150" s="73"/>
      <c r="O150" s="73">
        <v>2</v>
      </c>
      <c r="P150" s="73"/>
      <c r="Q150" s="74">
        <v>7</v>
      </c>
    </row>
    <row r="151" spans="1:17" s="75" customFormat="1" ht="24">
      <c r="A151" s="67">
        <v>0.6861111111111003</v>
      </c>
      <c r="B151" s="68"/>
      <c r="C151" s="69" t="s">
        <v>33</v>
      </c>
      <c r="D151" s="70">
        <v>177</v>
      </c>
      <c r="E151" s="76" t="s">
        <v>184</v>
      </c>
      <c r="F151" s="76" t="s">
        <v>140</v>
      </c>
      <c r="G151" s="71" t="s">
        <v>185</v>
      </c>
      <c r="H151" s="68"/>
      <c r="I151" s="68" t="s">
        <v>169</v>
      </c>
      <c r="J151" s="68"/>
      <c r="K151" s="68"/>
      <c r="L151" s="72">
        <f>SUM(H151:J151)/3.3</f>
        <v>0</v>
      </c>
      <c r="M151" s="73" t="s">
        <v>169</v>
      </c>
      <c r="N151" s="73"/>
      <c r="O151" s="73" t="s">
        <v>169</v>
      </c>
      <c r="P151" s="73"/>
      <c r="Q151" s="74"/>
    </row>
    <row r="152" spans="1:17" s="75" customFormat="1" ht="12">
      <c r="A152" s="67">
        <v>0.6916666666666532</v>
      </c>
      <c r="B152" s="68"/>
      <c r="C152" s="69"/>
      <c r="D152" s="70"/>
      <c r="E152" s="76" t="s">
        <v>59</v>
      </c>
      <c r="F152" s="76"/>
      <c r="G152" s="71"/>
      <c r="H152" s="68"/>
      <c r="I152" s="68"/>
      <c r="J152" s="68"/>
      <c r="K152" s="68"/>
      <c r="L152" s="72"/>
      <c r="M152" s="73"/>
      <c r="N152" s="73"/>
      <c r="O152" s="73"/>
      <c r="P152" s="73"/>
      <c r="Q152" s="74"/>
    </row>
    <row r="153" spans="1:17" ht="8.25" customHeight="1" thickBot="1">
      <c r="A153" s="1"/>
      <c r="B153" s="2"/>
      <c r="C153" s="3"/>
      <c r="D153" s="4"/>
      <c r="E153" s="5"/>
      <c r="F153" s="5"/>
      <c r="G153" s="5"/>
      <c r="H153" s="2"/>
      <c r="I153" s="2"/>
      <c r="J153" s="2"/>
      <c r="K153" s="2"/>
      <c r="L153" s="61"/>
      <c r="M153" s="62"/>
      <c r="N153" s="62"/>
      <c r="O153" s="62"/>
      <c r="P153" s="62"/>
      <c r="Q153" s="63"/>
    </row>
    <row r="154" ht="7.5" customHeight="1" thickBot="1"/>
    <row r="155" spans="1:17" ht="16.5" thickBot="1">
      <c r="A155" s="65" t="s">
        <v>0</v>
      </c>
      <c r="B155" s="66"/>
      <c r="C155" s="66"/>
      <c r="D155" s="66"/>
      <c r="E155" s="66"/>
      <c r="F155" s="66"/>
      <c r="G155" s="6" t="s">
        <v>1</v>
      </c>
      <c r="H155" s="6"/>
      <c r="I155" s="6"/>
      <c r="J155" s="6"/>
      <c r="K155" s="6"/>
      <c r="L155" s="7"/>
      <c r="M155" s="8" t="s">
        <v>2</v>
      </c>
      <c r="N155" s="9"/>
      <c r="O155" s="9"/>
      <c r="P155" s="10">
        <v>7</v>
      </c>
      <c r="Q155" s="11">
        <v>7</v>
      </c>
    </row>
    <row r="156" spans="1:17" ht="16.5" thickBot="1">
      <c r="A156" s="12" t="s">
        <v>3</v>
      </c>
      <c r="B156" s="13"/>
      <c r="C156" s="13"/>
      <c r="D156" s="13"/>
      <c r="E156" s="13"/>
      <c r="F156" s="13"/>
      <c r="G156" s="14" t="s">
        <v>4</v>
      </c>
      <c r="H156" s="15" t="s">
        <v>161</v>
      </c>
      <c r="I156" s="15"/>
      <c r="J156" s="15"/>
      <c r="K156" s="15"/>
      <c r="L156" s="16"/>
      <c r="M156" s="17" t="s">
        <v>6</v>
      </c>
      <c r="N156" s="18"/>
      <c r="O156" s="19"/>
      <c r="P156" s="20">
        <f>SUM(L164:L171)/Q155</f>
        <v>65.54621848739497</v>
      </c>
      <c r="Q156" s="21"/>
    </row>
    <row r="157" spans="1:17" ht="16.5" thickBot="1">
      <c r="A157" s="12" t="s">
        <v>186</v>
      </c>
      <c r="B157" s="13"/>
      <c r="C157" s="13"/>
      <c r="D157" s="13"/>
      <c r="E157" s="13"/>
      <c r="F157" s="13"/>
      <c r="G157" s="22" t="s">
        <v>8</v>
      </c>
      <c r="H157" s="23" t="s">
        <v>163</v>
      </c>
      <c r="I157" s="23"/>
      <c r="J157" s="23"/>
      <c r="K157" s="23"/>
      <c r="L157" s="24"/>
      <c r="M157" s="24"/>
      <c r="N157" s="25"/>
      <c r="O157" s="26">
        <v>340</v>
      </c>
      <c r="P157" s="26"/>
      <c r="Q157" s="27"/>
    </row>
    <row r="158" spans="1:17" ht="15.75">
      <c r="A158" s="28" t="s">
        <v>187</v>
      </c>
      <c r="B158" s="29"/>
      <c r="C158" s="29"/>
      <c r="D158" s="29"/>
      <c r="E158" s="29"/>
      <c r="F158" s="30"/>
      <c r="G158" s="31"/>
      <c r="H158" s="32" t="s">
        <v>11</v>
      </c>
      <c r="I158" s="32"/>
      <c r="J158" s="33"/>
      <c r="K158" s="33"/>
      <c r="L158" s="34"/>
      <c r="M158" s="35"/>
      <c r="N158" s="35"/>
      <c r="O158" s="36"/>
      <c r="P158" s="36"/>
      <c r="Q158" s="27"/>
    </row>
    <row r="159" spans="1:17" ht="16.5" thickBot="1">
      <c r="A159" s="37" t="s">
        <v>188</v>
      </c>
      <c r="B159" s="38"/>
      <c r="C159" s="38"/>
      <c r="D159" s="38"/>
      <c r="E159" s="38"/>
      <c r="F159" s="39"/>
      <c r="G159" s="24"/>
      <c r="H159" s="24"/>
      <c r="I159" s="24"/>
      <c r="J159" s="24"/>
      <c r="K159" s="24"/>
      <c r="L159" s="24"/>
      <c r="M159" s="24"/>
      <c r="N159" s="24"/>
      <c r="O159" s="36"/>
      <c r="P159" s="36"/>
      <c r="Q159" s="27"/>
    </row>
    <row r="160" spans="1:17" ht="7.5" customHeight="1" thickBot="1">
      <c r="A160" s="40"/>
      <c r="B160" s="24"/>
      <c r="C160" s="41"/>
      <c r="D160" s="24"/>
      <c r="E160" s="24"/>
      <c r="F160" s="24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3"/>
    </row>
    <row r="161" spans="1:17" ht="15.75">
      <c r="A161" s="44" t="s">
        <v>13</v>
      </c>
      <c r="B161" s="45" t="s">
        <v>14</v>
      </c>
      <c r="C161" s="45" t="s">
        <v>15</v>
      </c>
      <c r="D161" s="45" t="s">
        <v>16</v>
      </c>
      <c r="E161" s="46" t="s">
        <v>17</v>
      </c>
      <c r="F161" s="47" t="s">
        <v>18</v>
      </c>
      <c r="G161" s="48" t="s">
        <v>19</v>
      </c>
      <c r="H161" s="45" t="s">
        <v>20</v>
      </c>
      <c r="I161" s="45" t="s">
        <v>20</v>
      </c>
      <c r="J161" s="45" t="s">
        <v>20</v>
      </c>
      <c r="K161" s="45" t="s">
        <v>21</v>
      </c>
      <c r="L161" s="45" t="s">
        <v>22</v>
      </c>
      <c r="M161" s="49" t="s">
        <v>23</v>
      </c>
      <c r="N161" s="49"/>
      <c r="O161" s="49"/>
      <c r="P161" s="49"/>
      <c r="Q161" s="50"/>
    </row>
    <row r="162" spans="1:17" ht="16.5" thickBot="1">
      <c r="A162" s="51"/>
      <c r="B162" s="52"/>
      <c r="C162" s="53" t="s">
        <v>24</v>
      </c>
      <c r="D162" s="54"/>
      <c r="E162" s="55" t="s">
        <v>25</v>
      </c>
      <c r="F162" s="55" t="s">
        <v>26</v>
      </c>
      <c r="G162" s="54" t="s">
        <v>27</v>
      </c>
      <c r="H162" s="54" t="s">
        <v>28</v>
      </c>
      <c r="I162" s="54" t="s">
        <v>29</v>
      </c>
      <c r="J162" s="54" t="s">
        <v>30</v>
      </c>
      <c r="K162" s="54" t="s">
        <v>24</v>
      </c>
      <c r="L162" s="54"/>
      <c r="M162" s="54" t="s">
        <v>31</v>
      </c>
      <c r="N162" s="54" t="s">
        <v>28</v>
      </c>
      <c r="O162" s="54" t="s">
        <v>29</v>
      </c>
      <c r="P162" s="54" t="s">
        <v>30</v>
      </c>
      <c r="Q162" s="56" t="s">
        <v>32</v>
      </c>
    </row>
    <row r="163" spans="1:17" ht="7.5" customHeight="1">
      <c r="A163" s="57"/>
      <c r="B163" s="58"/>
      <c r="C163" s="58"/>
      <c r="D163" s="58"/>
      <c r="E163" s="59"/>
      <c r="F163" s="59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60"/>
    </row>
    <row r="164" spans="1:17" s="75" customFormat="1" ht="24">
      <c r="A164" s="67">
        <v>0.7249999999999601</v>
      </c>
      <c r="B164" s="68"/>
      <c r="C164" s="69" t="s">
        <v>71</v>
      </c>
      <c r="D164" s="70">
        <v>713</v>
      </c>
      <c r="E164" s="71" t="s">
        <v>189</v>
      </c>
      <c r="F164" s="76" t="s">
        <v>190</v>
      </c>
      <c r="G164" s="77"/>
      <c r="H164" s="68">
        <v>246</v>
      </c>
      <c r="I164" s="68"/>
      <c r="J164" s="68"/>
      <c r="K164" s="68">
        <v>60</v>
      </c>
      <c r="L164" s="72">
        <f>SUM(H164:J164)/3.4</f>
        <v>72.3529411764706</v>
      </c>
      <c r="M164" s="73">
        <v>1</v>
      </c>
      <c r="N164" s="73">
        <v>1</v>
      </c>
      <c r="O164" s="73"/>
      <c r="P164" s="73"/>
      <c r="Q164" s="74">
        <v>10</v>
      </c>
    </row>
    <row r="165" spans="1:17" s="75" customFormat="1" ht="24">
      <c r="A165" s="67">
        <v>0.6972222222221885</v>
      </c>
      <c r="B165" s="68"/>
      <c r="C165" s="69" t="s">
        <v>71</v>
      </c>
      <c r="D165" s="70">
        <v>487</v>
      </c>
      <c r="E165" s="71" t="s">
        <v>179</v>
      </c>
      <c r="F165" s="71" t="s">
        <v>180</v>
      </c>
      <c r="G165" s="77"/>
      <c r="H165" s="68">
        <v>232</v>
      </c>
      <c r="I165" s="68"/>
      <c r="J165" s="68"/>
      <c r="K165" s="68">
        <v>56</v>
      </c>
      <c r="L165" s="72">
        <f>SUM(H165:J165)/3.4</f>
        <v>68.23529411764706</v>
      </c>
      <c r="M165" s="73">
        <v>2</v>
      </c>
      <c r="N165" s="73">
        <v>2</v>
      </c>
      <c r="O165" s="73"/>
      <c r="P165" s="73"/>
      <c r="Q165" s="74">
        <v>9</v>
      </c>
    </row>
    <row r="166" spans="1:17" s="75" customFormat="1" ht="24">
      <c r="A166" s="67">
        <v>0.7027777777777429</v>
      </c>
      <c r="B166" s="68"/>
      <c r="C166" s="69" t="s">
        <v>71</v>
      </c>
      <c r="D166" s="70">
        <v>956</v>
      </c>
      <c r="E166" s="71" t="s">
        <v>174</v>
      </c>
      <c r="F166" s="71" t="s">
        <v>175</v>
      </c>
      <c r="G166" s="77"/>
      <c r="H166" s="68">
        <v>230</v>
      </c>
      <c r="I166" s="68"/>
      <c r="J166" s="68"/>
      <c r="K166" s="68">
        <v>54</v>
      </c>
      <c r="L166" s="72">
        <f>SUM(H166:J166)/3.4</f>
        <v>67.64705882352942</v>
      </c>
      <c r="M166" s="73">
        <v>3</v>
      </c>
      <c r="N166" s="73">
        <v>3</v>
      </c>
      <c r="O166" s="73"/>
      <c r="P166" s="73"/>
      <c r="Q166" s="74">
        <v>8</v>
      </c>
    </row>
    <row r="167" spans="1:17" s="75" customFormat="1" ht="24">
      <c r="A167" s="67">
        <v>0.7305555555555144</v>
      </c>
      <c r="B167" s="68"/>
      <c r="C167" s="69" t="s">
        <v>33</v>
      </c>
      <c r="D167" s="70">
        <v>317</v>
      </c>
      <c r="E167" s="76" t="s">
        <v>191</v>
      </c>
      <c r="F167" s="76" t="s">
        <v>192</v>
      </c>
      <c r="G167" s="71"/>
      <c r="H167" s="68"/>
      <c r="I167" s="68">
        <v>223</v>
      </c>
      <c r="J167" s="68"/>
      <c r="K167" s="68">
        <v>52</v>
      </c>
      <c r="L167" s="72">
        <f>SUM(H167:J167)/3.4</f>
        <v>65.58823529411765</v>
      </c>
      <c r="M167" s="73">
        <v>4</v>
      </c>
      <c r="N167" s="73"/>
      <c r="O167" s="73">
        <v>1</v>
      </c>
      <c r="P167" s="73"/>
      <c r="Q167" s="74">
        <v>7</v>
      </c>
    </row>
    <row r="168" spans="1:17" s="75" customFormat="1" ht="24">
      <c r="A168" s="67">
        <v>0.6916666666666342</v>
      </c>
      <c r="B168" s="68"/>
      <c r="C168" s="69" t="s">
        <v>33</v>
      </c>
      <c r="D168" s="70">
        <v>327</v>
      </c>
      <c r="E168" s="71" t="s">
        <v>193</v>
      </c>
      <c r="F168" s="71" t="s">
        <v>194</v>
      </c>
      <c r="G168" s="71" t="s">
        <v>195</v>
      </c>
      <c r="H168" s="68"/>
      <c r="I168" s="68">
        <v>220</v>
      </c>
      <c r="J168" s="68"/>
      <c r="K168" s="68">
        <v>52</v>
      </c>
      <c r="L168" s="72">
        <f>SUM(H168:J168)/3.4</f>
        <v>64.70588235294117</v>
      </c>
      <c r="M168" s="73">
        <v>5</v>
      </c>
      <c r="N168" s="73"/>
      <c r="O168" s="73">
        <v>2</v>
      </c>
      <c r="P168" s="73"/>
      <c r="Q168" s="74">
        <v>6</v>
      </c>
    </row>
    <row r="169" spans="1:17" s="75" customFormat="1" ht="24">
      <c r="A169" s="67">
        <v>0.7083333333332972</v>
      </c>
      <c r="B169" s="68"/>
      <c r="C169" s="69" t="s">
        <v>33</v>
      </c>
      <c r="D169" s="70">
        <v>215</v>
      </c>
      <c r="E169" s="71" t="s">
        <v>176</v>
      </c>
      <c r="F169" s="71" t="s">
        <v>177</v>
      </c>
      <c r="G169" s="71" t="s">
        <v>178</v>
      </c>
      <c r="H169" s="68"/>
      <c r="I169" s="68">
        <v>208</v>
      </c>
      <c r="J169" s="68"/>
      <c r="K169" s="68">
        <v>50</v>
      </c>
      <c r="L169" s="72">
        <f>SUM(H169:J169)/3.4</f>
        <v>61.1764705882353</v>
      </c>
      <c r="M169" s="73">
        <v>6</v>
      </c>
      <c r="N169" s="73"/>
      <c r="O169" s="73">
        <v>3</v>
      </c>
      <c r="P169" s="73"/>
      <c r="Q169" s="74">
        <v>5</v>
      </c>
    </row>
    <row r="170" spans="1:17" s="75" customFormat="1" ht="24">
      <c r="A170" s="67">
        <v>0.7138888888888515</v>
      </c>
      <c r="B170" s="68"/>
      <c r="C170" s="69" t="s">
        <v>33</v>
      </c>
      <c r="D170" s="70">
        <v>954</v>
      </c>
      <c r="E170" s="71" t="s">
        <v>181</v>
      </c>
      <c r="F170" s="71" t="s">
        <v>182</v>
      </c>
      <c r="G170" s="71" t="s">
        <v>183</v>
      </c>
      <c r="H170" s="68"/>
      <c r="I170" s="68">
        <v>201</v>
      </c>
      <c r="J170" s="68"/>
      <c r="K170" s="68">
        <v>46</v>
      </c>
      <c r="L170" s="72">
        <f>SUM(H170:J170)/3.4</f>
        <v>59.11764705882353</v>
      </c>
      <c r="M170" s="73">
        <v>7</v>
      </c>
      <c r="N170" s="73"/>
      <c r="O170" s="73">
        <v>4</v>
      </c>
      <c r="P170" s="73"/>
      <c r="Q170" s="74">
        <v>4</v>
      </c>
    </row>
    <row r="171" spans="1:17" s="75" customFormat="1" ht="24">
      <c r="A171" s="67">
        <v>0.7194444444444058</v>
      </c>
      <c r="B171" s="68"/>
      <c r="C171" s="69" t="s">
        <v>33</v>
      </c>
      <c r="D171" s="70">
        <v>177</v>
      </c>
      <c r="E171" s="76" t="s">
        <v>184</v>
      </c>
      <c r="F171" s="76" t="s">
        <v>140</v>
      </c>
      <c r="G171" s="71" t="s">
        <v>185</v>
      </c>
      <c r="H171" s="68"/>
      <c r="I171" s="68" t="s">
        <v>169</v>
      </c>
      <c r="J171" s="68"/>
      <c r="K171" s="68"/>
      <c r="L171" s="72">
        <f>SUM(H171:J171)/3.4</f>
        <v>0</v>
      </c>
      <c r="M171" s="73" t="s">
        <v>169</v>
      </c>
      <c r="N171" s="73"/>
      <c r="O171" s="73" t="s">
        <v>169</v>
      </c>
      <c r="P171" s="73"/>
      <c r="Q171" s="74"/>
    </row>
    <row r="172" spans="1:17" s="75" customFormat="1" ht="12">
      <c r="A172" s="67">
        <v>0.7361111111110687</v>
      </c>
      <c r="B172" s="68" t="s">
        <v>24</v>
      </c>
      <c r="C172" s="68"/>
      <c r="D172" s="68"/>
      <c r="E172" s="68" t="s">
        <v>59</v>
      </c>
      <c r="F172" s="68"/>
      <c r="G172" s="68"/>
      <c r="H172" s="68"/>
      <c r="I172" s="68"/>
      <c r="J172" s="68"/>
      <c r="K172" s="68"/>
      <c r="L172" s="72"/>
      <c r="M172" s="73"/>
      <c r="N172" s="73"/>
      <c r="O172" s="73"/>
      <c r="P172" s="73"/>
      <c r="Q172" s="74"/>
    </row>
    <row r="173" spans="1:17" ht="7.5" customHeight="1" thickBot="1">
      <c r="A173" s="1"/>
      <c r="B173" s="2"/>
      <c r="C173" s="3"/>
      <c r="D173" s="4"/>
      <c r="E173" s="5"/>
      <c r="F173" s="5"/>
      <c r="G173" s="5"/>
      <c r="H173" s="2"/>
      <c r="I173" s="2"/>
      <c r="J173" s="2"/>
      <c r="K173" s="2"/>
      <c r="L173" s="61"/>
      <c r="M173" s="62"/>
      <c r="N173" s="62"/>
      <c r="O173" s="62"/>
      <c r="P173" s="62"/>
      <c r="Q173" s="63"/>
    </row>
    <row r="174" spans="1:17" ht="7.5" customHeight="1" thickBot="1">
      <c r="A174" s="64"/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</row>
    <row r="175" spans="1:17" ht="16.5" thickBot="1">
      <c r="A175" s="65" t="s">
        <v>0</v>
      </c>
      <c r="B175" s="66"/>
      <c r="C175" s="66"/>
      <c r="D175" s="66"/>
      <c r="E175" s="66"/>
      <c r="F175" s="66"/>
      <c r="G175" s="6" t="s">
        <v>1</v>
      </c>
      <c r="H175" s="6"/>
      <c r="I175" s="6"/>
      <c r="J175" s="6"/>
      <c r="K175" s="6"/>
      <c r="L175" s="7"/>
      <c r="M175" s="8" t="s">
        <v>2</v>
      </c>
      <c r="N175" s="9"/>
      <c r="O175" s="9"/>
      <c r="P175" s="10">
        <v>3</v>
      </c>
      <c r="Q175" s="11">
        <v>3</v>
      </c>
    </row>
    <row r="176" spans="1:17" ht="16.5" thickBot="1">
      <c r="A176" s="12" t="s">
        <v>3</v>
      </c>
      <c r="B176" s="13"/>
      <c r="C176" s="13"/>
      <c r="D176" s="13"/>
      <c r="E176" s="13"/>
      <c r="F176" s="13"/>
      <c r="G176" s="14" t="s">
        <v>4</v>
      </c>
      <c r="H176" s="15" t="s">
        <v>170</v>
      </c>
      <c r="I176" s="15"/>
      <c r="J176" s="15"/>
      <c r="K176" s="15"/>
      <c r="L176" s="16"/>
      <c r="M176" s="17" t="s">
        <v>6</v>
      </c>
      <c r="N176" s="18"/>
      <c r="O176" s="19"/>
      <c r="P176" s="20">
        <f>SUM(L184:L186)/Q175</f>
        <v>59.791666666666664</v>
      </c>
      <c r="Q176" s="21"/>
    </row>
    <row r="177" spans="1:17" ht="16.5" thickBot="1">
      <c r="A177" s="12" t="s">
        <v>196</v>
      </c>
      <c r="B177" s="13"/>
      <c r="C177" s="13"/>
      <c r="D177" s="13"/>
      <c r="E177" s="13"/>
      <c r="F177" s="13"/>
      <c r="G177" s="22" t="s">
        <v>8</v>
      </c>
      <c r="H177" s="23" t="s">
        <v>172</v>
      </c>
      <c r="I177" s="23"/>
      <c r="J177" s="23"/>
      <c r="K177" s="23"/>
      <c r="L177" s="24"/>
      <c r="M177" s="24"/>
      <c r="N177" s="25"/>
      <c r="O177" s="26">
        <v>320</v>
      </c>
      <c r="P177" s="26"/>
      <c r="Q177" s="27"/>
    </row>
    <row r="178" spans="1:17" ht="15.75">
      <c r="A178" s="28" t="s">
        <v>197</v>
      </c>
      <c r="B178" s="29"/>
      <c r="C178" s="29"/>
      <c r="D178" s="29"/>
      <c r="E178" s="29"/>
      <c r="F178" s="30"/>
      <c r="G178" s="31"/>
      <c r="H178" s="32" t="s">
        <v>63</v>
      </c>
      <c r="I178" s="32"/>
      <c r="J178" s="33"/>
      <c r="K178" s="33"/>
      <c r="L178" s="34"/>
      <c r="M178" s="35"/>
      <c r="N178" s="35"/>
      <c r="O178" s="36"/>
      <c r="P178" s="36"/>
      <c r="Q178" s="27"/>
    </row>
    <row r="179" spans="1:17" ht="16.5" thickBot="1">
      <c r="A179" s="37" t="s">
        <v>198</v>
      </c>
      <c r="B179" s="38"/>
      <c r="C179" s="38"/>
      <c r="D179" s="38"/>
      <c r="E179" s="38"/>
      <c r="F179" s="39"/>
      <c r="G179" s="24"/>
      <c r="H179" s="24"/>
      <c r="I179" s="24"/>
      <c r="J179" s="24"/>
      <c r="K179" s="24"/>
      <c r="L179" s="24"/>
      <c r="M179" s="24"/>
      <c r="N179" s="24"/>
      <c r="O179" s="36"/>
      <c r="P179" s="36"/>
      <c r="Q179" s="27"/>
    </row>
    <row r="180" spans="1:17" ht="7.5" customHeight="1" thickBot="1">
      <c r="A180" s="40"/>
      <c r="B180" s="24"/>
      <c r="C180" s="41"/>
      <c r="D180" s="24"/>
      <c r="E180" s="24"/>
      <c r="F180" s="24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3"/>
    </row>
    <row r="181" spans="1:17" ht="15.75">
      <c r="A181" s="44" t="s">
        <v>13</v>
      </c>
      <c r="B181" s="45" t="s">
        <v>14</v>
      </c>
      <c r="C181" s="45" t="s">
        <v>15</v>
      </c>
      <c r="D181" s="45" t="s">
        <v>16</v>
      </c>
      <c r="E181" s="46" t="s">
        <v>17</v>
      </c>
      <c r="F181" s="47" t="s">
        <v>18</v>
      </c>
      <c r="G181" s="48" t="s">
        <v>19</v>
      </c>
      <c r="H181" s="45" t="s">
        <v>20</v>
      </c>
      <c r="I181" s="45" t="s">
        <v>20</v>
      </c>
      <c r="J181" s="45" t="s">
        <v>20</v>
      </c>
      <c r="K181" s="45" t="s">
        <v>21</v>
      </c>
      <c r="L181" s="45" t="s">
        <v>22</v>
      </c>
      <c r="M181" s="49" t="s">
        <v>23</v>
      </c>
      <c r="N181" s="49"/>
      <c r="O181" s="49"/>
      <c r="P181" s="49"/>
      <c r="Q181" s="50"/>
    </row>
    <row r="182" spans="1:17" ht="16.5" thickBot="1">
      <c r="A182" s="51"/>
      <c r="B182" s="52"/>
      <c r="C182" s="53" t="s">
        <v>24</v>
      </c>
      <c r="D182" s="54"/>
      <c r="E182" s="55" t="s">
        <v>25</v>
      </c>
      <c r="F182" s="55" t="s">
        <v>26</v>
      </c>
      <c r="G182" s="54" t="s">
        <v>27</v>
      </c>
      <c r="H182" s="54" t="s">
        <v>28</v>
      </c>
      <c r="I182" s="54" t="s">
        <v>29</v>
      </c>
      <c r="J182" s="54" t="s">
        <v>30</v>
      </c>
      <c r="K182" s="54" t="s">
        <v>24</v>
      </c>
      <c r="L182" s="54"/>
      <c r="M182" s="54" t="s">
        <v>31</v>
      </c>
      <c r="N182" s="54" t="s">
        <v>28</v>
      </c>
      <c r="O182" s="54" t="s">
        <v>29</v>
      </c>
      <c r="P182" s="54" t="s">
        <v>30</v>
      </c>
      <c r="Q182" s="56"/>
    </row>
    <row r="183" spans="1:17" ht="7.5" customHeight="1">
      <c r="A183" s="57"/>
      <c r="B183" s="58"/>
      <c r="C183" s="58"/>
      <c r="D183" s="58"/>
      <c r="E183" s="59"/>
      <c r="F183" s="59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60"/>
    </row>
    <row r="184" spans="1:17" s="75" customFormat="1" ht="24">
      <c r="A184" s="67">
        <v>0.6972222222222061</v>
      </c>
      <c r="B184" s="68" t="s">
        <v>199</v>
      </c>
      <c r="C184" s="69"/>
      <c r="D184" s="70">
        <v>61</v>
      </c>
      <c r="E184" s="71" t="s">
        <v>200</v>
      </c>
      <c r="F184" s="71" t="s">
        <v>201</v>
      </c>
      <c r="G184" s="71" t="s">
        <v>202</v>
      </c>
      <c r="H184" s="68">
        <v>199</v>
      </c>
      <c r="I184" s="68"/>
      <c r="J184" s="68"/>
      <c r="K184" s="68">
        <v>50</v>
      </c>
      <c r="L184" s="72">
        <f>SUM(H184:J184)/3.2</f>
        <v>62.1875</v>
      </c>
      <c r="M184" s="73">
        <v>1</v>
      </c>
      <c r="N184" s="73"/>
      <c r="O184" s="73"/>
      <c r="P184" s="73"/>
      <c r="Q184" s="74"/>
    </row>
    <row r="185" spans="1:17" s="75" customFormat="1" ht="24">
      <c r="A185" s="67">
        <v>0.7083333333333118</v>
      </c>
      <c r="B185" s="68" t="s">
        <v>199</v>
      </c>
      <c r="C185" s="69"/>
      <c r="D185" s="70">
        <v>28</v>
      </c>
      <c r="E185" s="71" t="s">
        <v>203</v>
      </c>
      <c r="F185" s="71" t="s">
        <v>204</v>
      </c>
      <c r="G185" s="71" t="s">
        <v>205</v>
      </c>
      <c r="H185" s="68">
        <v>191</v>
      </c>
      <c r="I185" s="68"/>
      <c r="J185" s="68"/>
      <c r="K185" s="68">
        <v>48</v>
      </c>
      <c r="L185" s="72">
        <f>SUM(H185:J185)/3.2</f>
        <v>59.6875</v>
      </c>
      <c r="M185" s="73">
        <v>2</v>
      </c>
      <c r="N185" s="73"/>
      <c r="O185" s="73"/>
      <c r="P185" s="73"/>
      <c r="Q185" s="74"/>
    </row>
    <row r="186" spans="1:17" s="75" customFormat="1" ht="24">
      <c r="A186" s="67">
        <v>0.702777777777759</v>
      </c>
      <c r="B186" s="68" t="s">
        <v>199</v>
      </c>
      <c r="C186" s="69"/>
      <c r="D186" s="70">
        <v>310</v>
      </c>
      <c r="E186" s="71" t="s">
        <v>206</v>
      </c>
      <c r="F186" s="71" t="s">
        <v>207</v>
      </c>
      <c r="G186" s="71" t="s">
        <v>208</v>
      </c>
      <c r="H186" s="68">
        <v>184</v>
      </c>
      <c r="I186" s="68"/>
      <c r="J186" s="68"/>
      <c r="K186" s="68">
        <v>46</v>
      </c>
      <c r="L186" s="72">
        <f>SUM(H186:J186)/3.2</f>
        <v>57.5</v>
      </c>
      <c r="M186" s="73">
        <v>3</v>
      </c>
      <c r="N186" s="73"/>
      <c r="O186" s="73"/>
      <c r="P186" s="73"/>
      <c r="Q186" s="74"/>
    </row>
    <row r="187" spans="1:17" s="75" customFormat="1" ht="12">
      <c r="A187" s="67">
        <v>0.7138888888888647</v>
      </c>
      <c r="B187" s="68" t="s">
        <v>24</v>
      </c>
      <c r="C187" s="68"/>
      <c r="D187" s="68"/>
      <c r="E187" s="68" t="s">
        <v>59</v>
      </c>
      <c r="F187" s="68"/>
      <c r="G187" s="68"/>
      <c r="H187" s="68"/>
      <c r="I187" s="68"/>
      <c r="J187" s="68"/>
      <c r="K187" s="68"/>
      <c r="L187" s="72"/>
      <c r="M187" s="73"/>
      <c r="N187" s="73"/>
      <c r="O187" s="73"/>
      <c r="P187" s="73"/>
      <c r="Q187" s="74"/>
    </row>
    <row r="188" spans="1:17" ht="7.5" customHeight="1" thickBot="1">
      <c r="A188" s="1"/>
      <c r="B188" s="2"/>
      <c r="C188" s="3"/>
      <c r="D188" s="4"/>
      <c r="E188" s="5"/>
      <c r="F188" s="5"/>
      <c r="G188" s="5"/>
      <c r="H188" s="2"/>
      <c r="I188" s="2"/>
      <c r="J188" s="2"/>
      <c r="K188" s="2"/>
      <c r="L188" s="61"/>
      <c r="M188" s="62"/>
      <c r="N188" s="62"/>
      <c r="O188" s="62"/>
      <c r="P188" s="62"/>
      <c r="Q188" s="63"/>
    </row>
    <row r="189" spans="1:17" ht="7.5" customHeight="1" thickBot="1">
      <c r="A189" s="6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</row>
    <row r="190" spans="1:17" ht="16.5" thickBot="1">
      <c r="A190" s="65" t="s">
        <v>0</v>
      </c>
      <c r="B190" s="66"/>
      <c r="C190" s="66"/>
      <c r="D190" s="66"/>
      <c r="E190" s="66"/>
      <c r="F190" s="66"/>
      <c r="G190" s="6" t="s">
        <v>1</v>
      </c>
      <c r="H190" s="6"/>
      <c r="I190" s="6"/>
      <c r="J190" s="6"/>
      <c r="K190" s="6"/>
      <c r="L190" s="7"/>
      <c r="M190" s="8" t="s">
        <v>2</v>
      </c>
      <c r="N190" s="9"/>
      <c r="O190" s="9"/>
      <c r="P190" s="10">
        <v>6</v>
      </c>
      <c r="Q190" s="11">
        <v>6</v>
      </c>
    </row>
    <row r="191" spans="1:17" ht="16.5" thickBot="1">
      <c r="A191" s="12" t="s">
        <v>3</v>
      </c>
      <c r="B191" s="13"/>
      <c r="C191" s="13"/>
      <c r="D191" s="13"/>
      <c r="E191" s="13"/>
      <c r="F191" s="13"/>
      <c r="G191" s="14" t="s">
        <v>4</v>
      </c>
      <c r="H191" s="15" t="s">
        <v>170</v>
      </c>
      <c r="I191" s="15"/>
      <c r="J191" s="15"/>
      <c r="K191" s="15"/>
      <c r="L191" s="16"/>
      <c r="M191" s="17" t="s">
        <v>6</v>
      </c>
      <c r="N191" s="18"/>
      <c r="O191" s="19"/>
      <c r="P191" s="20">
        <f>SUM(L199:L204)/Q190</f>
        <v>60.30701754385965</v>
      </c>
      <c r="Q191" s="21"/>
    </row>
    <row r="192" spans="1:17" ht="16.5" thickBot="1">
      <c r="A192" s="12" t="s">
        <v>209</v>
      </c>
      <c r="B192" s="13"/>
      <c r="C192" s="13"/>
      <c r="D192" s="13"/>
      <c r="E192" s="13"/>
      <c r="F192" s="13"/>
      <c r="G192" s="22" t="s">
        <v>8</v>
      </c>
      <c r="H192" s="23" t="s">
        <v>172</v>
      </c>
      <c r="I192" s="23"/>
      <c r="J192" s="23"/>
      <c r="K192" s="23"/>
      <c r="L192" s="24"/>
      <c r="M192" s="24"/>
      <c r="N192" s="25"/>
      <c r="O192" s="26">
        <v>380</v>
      </c>
      <c r="P192" s="26"/>
      <c r="Q192" s="27"/>
    </row>
    <row r="193" spans="1:17" ht="15.75">
      <c r="A193" s="28" t="s">
        <v>210</v>
      </c>
      <c r="B193" s="29"/>
      <c r="C193" s="29"/>
      <c r="D193" s="29"/>
      <c r="E193" s="29"/>
      <c r="F193" s="30"/>
      <c r="G193" s="31"/>
      <c r="H193" s="32" t="s">
        <v>63</v>
      </c>
      <c r="I193" s="32"/>
      <c r="J193" s="33"/>
      <c r="K193" s="33"/>
      <c r="L193" s="34"/>
      <c r="M193" s="35"/>
      <c r="N193" s="35"/>
      <c r="O193" s="36"/>
      <c r="P193" s="36"/>
      <c r="Q193" s="27"/>
    </row>
    <row r="194" spans="1:17" ht="16.5" thickBot="1">
      <c r="A194" s="37" t="s">
        <v>211</v>
      </c>
      <c r="B194" s="38"/>
      <c r="C194" s="38"/>
      <c r="D194" s="38"/>
      <c r="E194" s="38"/>
      <c r="F194" s="39"/>
      <c r="G194" s="24"/>
      <c r="H194" s="24"/>
      <c r="I194" s="24"/>
      <c r="J194" s="24"/>
      <c r="K194" s="24"/>
      <c r="L194" s="24"/>
      <c r="M194" s="24"/>
      <c r="N194" s="24"/>
      <c r="O194" s="36"/>
      <c r="P194" s="36"/>
      <c r="Q194" s="27"/>
    </row>
    <row r="195" spans="1:17" ht="7.5" customHeight="1" thickBot="1">
      <c r="A195" s="40"/>
      <c r="B195" s="24"/>
      <c r="C195" s="41"/>
      <c r="D195" s="24"/>
      <c r="E195" s="24"/>
      <c r="F195" s="24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3"/>
    </row>
    <row r="196" spans="1:17" ht="15.75">
      <c r="A196" s="44" t="s">
        <v>13</v>
      </c>
      <c r="B196" s="45" t="s">
        <v>14</v>
      </c>
      <c r="C196" s="45" t="s">
        <v>15</v>
      </c>
      <c r="D196" s="45" t="s">
        <v>16</v>
      </c>
      <c r="E196" s="46" t="s">
        <v>17</v>
      </c>
      <c r="F196" s="47" t="s">
        <v>18</v>
      </c>
      <c r="G196" s="48" t="s">
        <v>19</v>
      </c>
      <c r="H196" s="45" t="s">
        <v>20</v>
      </c>
      <c r="I196" s="45" t="s">
        <v>20</v>
      </c>
      <c r="J196" s="45" t="s">
        <v>20</v>
      </c>
      <c r="K196" s="45" t="s">
        <v>21</v>
      </c>
      <c r="L196" s="45" t="s">
        <v>22</v>
      </c>
      <c r="M196" s="49" t="s">
        <v>23</v>
      </c>
      <c r="N196" s="49"/>
      <c r="O196" s="49"/>
      <c r="P196" s="49"/>
      <c r="Q196" s="50"/>
    </row>
    <row r="197" spans="1:17" ht="16.5" thickBot="1">
      <c r="A197" s="51"/>
      <c r="B197" s="52"/>
      <c r="C197" s="53" t="s">
        <v>24</v>
      </c>
      <c r="D197" s="54"/>
      <c r="E197" s="55" t="s">
        <v>25</v>
      </c>
      <c r="F197" s="55" t="s">
        <v>26</v>
      </c>
      <c r="G197" s="54" t="s">
        <v>27</v>
      </c>
      <c r="H197" s="54" t="s">
        <v>28</v>
      </c>
      <c r="I197" s="54" t="s">
        <v>29</v>
      </c>
      <c r="J197" s="54" t="s">
        <v>30</v>
      </c>
      <c r="K197" s="54" t="s">
        <v>24</v>
      </c>
      <c r="L197" s="54"/>
      <c r="M197" s="54" t="s">
        <v>31</v>
      </c>
      <c r="N197" s="54" t="s">
        <v>28</v>
      </c>
      <c r="O197" s="54" t="s">
        <v>29</v>
      </c>
      <c r="P197" s="54" t="s">
        <v>30</v>
      </c>
      <c r="Q197" s="56" t="s">
        <v>32</v>
      </c>
    </row>
    <row r="198" spans="1:17" ht="7.5" customHeight="1">
      <c r="A198" s="57"/>
      <c r="B198" s="58"/>
      <c r="C198" s="58"/>
      <c r="D198" s="58"/>
      <c r="E198" s="59"/>
      <c r="F198" s="59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60"/>
    </row>
    <row r="199" spans="1:17" s="75" customFormat="1" ht="24">
      <c r="A199" s="67">
        <v>0.738888888888889</v>
      </c>
      <c r="B199" s="68"/>
      <c r="C199" s="69" t="s">
        <v>71</v>
      </c>
      <c r="D199" s="70">
        <v>1</v>
      </c>
      <c r="E199" s="76" t="s">
        <v>212</v>
      </c>
      <c r="F199" s="76" t="s">
        <v>213</v>
      </c>
      <c r="G199" s="71" t="s">
        <v>214</v>
      </c>
      <c r="H199" s="68">
        <v>247</v>
      </c>
      <c r="I199" s="68"/>
      <c r="J199" s="68"/>
      <c r="K199" s="68">
        <v>54</v>
      </c>
      <c r="L199" s="72">
        <f>SUM(H199:J199)/3.8</f>
        <v>65</v>
      </c>
      <c r="M199" s="73">
        <v>1</v>
      </c>
      <c r="N199" s="73">
        <v>1</v>
      </c>
      <c r="O199" s="73"/>
      <c r="P199" s="73"/>
      <c r="Q199" s="74">
        <v>10</v>
      </c>
    </row>
    <row r="200" spans="1:17" s="75" customFormat="1" ht="24">
      <c r="A200" s="67">
        <v>0.75</v>
      </c>
      <c r="B200" s="68"/>
      <c r="C200" s="69" t="s">
        <v>33</v>
      </c>
      <c r="D200" s="70">
        <v>142</v>
      </c>
      <c r="E200" s="76" t="s">
        <v>215</v>
      </c>
      <c r="F200" s="76" t="s">
        <v>216</v>
      </c>
      <c r="G200" s="71" t="s">
        <v>217</v>
      </c>
      <c r="H200" s="68"/>
      <c r="I200" s="68">
        <v>234</v>
      </c>
      <c r="J200" s="68"/>
      <c r="K200" s="68">
        <v>50</v>
      </c>
      <c r="L200" s="72">
        <f>SUM(H200:J200)/3.8</f>
        <v>61.578947368421055</v>
      </c>
      <c r="M200" s="73">
        <v>2</v>
      </c>
      <c r="N200" s="73"/>
      <c r="O200" s="73">
        <v>1</v>
      </c>
      <c r="P200" s="73"/>
      <c r="Q200" s="74">
        <v>9</v>
      </c>
    </row>
    <row r="201" spans="1:17" s="75" customFormat="1" ht="24">
      <c r="A201" s="67">
        <v>0.7277777777777777</v>
      </c>
      <c r="B201" s="68"/>
      <c r="C201" s="69" t="s">
        <v>71</v>
      </c>
      <c r="D201" s="70">
        <v>22</v>
      </c>
      <c r="E201" s="76" t="s">
        <v>218</v>
      </c>
      <c r="F201" s="76" t="s">
        <v>219</v>
      </c>
      <c r="G201" s="71" t="s">
        <v>220</v>
      </c>
      <c r="H201" s="68">
        <v>231</v>
      </c>
      <c r="I201" s="68"/>
      <c r="J201" s="68"/>
      <c r="K201" s="68">
        <v>48</v>
      </c>
      <c r="L201" s="72">
        <f>SUM(H201:J201)/3.8</f>
        <v>60.78947368421053</v>
      </c>
      <c r="M201" s="73">
        <v>3</v>
      </c>
      <c r="N201" s="73">
        <v>2</v>
      </c>
      <c r="O201" s="73"/>
      <c r="P201" s="73"/>
      <c r="Q201" s="74">
        <v>8</v>
      </c>
    </row>
    <row r="202" spans="1:17" s="75" customFormat="1" ht="24">
      <c r="A202" s="67">
        <v>0.7444444444444447</v>
      </c>
      <c r="B202" s="68"/>
      <c r="C202" s="69" t="s">
        <v>71</v>
      </c>
      <c r="D202" s="70">
        <v>616</v>
      </c>
      <c r="E202" s="76" t="s">
        <v>221</v>
      </c>
      <c r="F202" s="76" t="s">
        <v>222</v>
      </c>
      <c r="G202" s="71" t="s">
        <v>223</v>
      </c>
      <c r="H202" s="68">
        <v>226</v>
      </c>
      <c r="I202" s="68"/>
      <c r="J202" s="68" t="s">
        <v>24</v>
      </c>
      <c r="K202" s="68">
        <v>48</v>
      </c>
      <c r="L202" s="72">
        <f>SUM(H202:J202)/3.8</f>
        <v>59.473684210526315</v>
      </c>
      <c r="M202" s="73">
        <v>4</v>
      </c>
      <c r="N202" s="73">
        <v>3</v>
      </c>
      <c r="O202" s="73"/>
      <c r="P202" s="73"/>
      <c r="Q202" s="74">
        <v>7</v>
      </c>
    </row>
    <row r="203" spans="1:17" s="75" customFormat="1" ht="24">
      <c r="A203" s="67">
        <v>0.755555555555556</v>
      </c>
      <c r="B203" s="68"/>
      <c r="C203" s="69" t="s">
        <v>71</v>
      </c>
      <c r="D203" s="70">
        <v>315</v>
      </c>
      <c r="E203" s="76" t="s">
        <v>224</v>
      </c>
      <c r="F203" s="76" t="s">
        <v>225</v>
      </c>
      <c r="G203" s="71" t="s">
        <v>226</v>
      </c>
      <c r="H203" s="68">
        <v>226</v>
      </c>
      <c r="I203" s="68"/>
      <c r="J203" s="68"/>
      <c r="K203" s="68">
        <v>46</v>
      </c>
      <c r="L203" s="72">
        <f>SUM(H203:J203)/3.8</f>
        <v>59.473684210526315</v>
      </c>
      <c r="M203" s="73">
        <v>5</v>
      </c>
      <c r="N203" s="73">
        <v>4</v>
      </c>
      <c r="O203" s="73"/>
      <c r="P203" s="73"/>
      <c r="Q203" s="74">
        <v>6</v>
      </c>
    </row>
    <row r="204" spans="1:17" s="75" customFormat="1" ht="24">
      <c r="A204" s="67">
        <v>0.7333333333333334</v>
      </c>
      <c r="B204" s="68"/>
      <c r="C204" s="69" t="s">
        <v>33</v>
      </c>
      <c r="D204" s="70">
        <v>310</v>
      </c>
      <c r="E204" s="71" t="s">
        <v>206</v>
      </c>
      <c r="F204" s="71" t="s">
        <v>207</v>
      </c>
      <c r="G204" s="71" t="s">
        <v>208</v>
      </c>
      <c r="H204" s="68"/>
      <c r="I204" s="68">
        <v>211</v>
      </c>
      <c r="J204" s="68"/>
      <c r="K204" s="68">
        <v>44</v>
      </c>
      <c r="L204" s="72">
        <f>SUM(H204:J204)/3.8</f>
        <v>55.526315789473685</v>
      </c>
      <c r="M204" s="73">
        <v>6</v>
      </c>
      <c r="N204" s="73"/>
      <c r="O204" s="73">
        <v>2</v>
      </c>
      <c r="P204" s="73"/>
      <c r="Q204" s="74">
        <v>5</v>
      </c>
    </row>
    <row r="205" spans="1:17" s="75" customFormat="1" ht="12">
      <c r="A205" s="67">
        <v>0.7611111111111116</v>
      </c>
      <c r="B205" s="68"/>
      <c r="C205" s="69"/>
      <c r="D205" s="70"/>
      <c r="E205" s="71" t="s">
        <v>59</v>
      </c>
      <c r="F205" s="71"/>
      <c r="G205" s="77"/>
      <c r="H205" s="68"/>
      <c r="I205" s="68"/>
      <c r="J205" s="68"/>
      <c r="K205" s="68"/>
      <c r="L205" s="72"/>
      <c r="M205" s="73"/>
      <c r="N205" s="73"/>
      <c r="O205" s="73"/>
      <c r="P205" s="73"/>
      <c r="Q205" s="74"/>
    </row>
    <row r="206" spans="1:17" ht="7.5" customHeight="1" thickBot="1">
      <c r="A206" s="1"/>
      <c r="B206" s="2"/>
      <c r="C206" s="3"/>
      <c r="D206" s="4"/>
      <c r="E206" s="5"/>
      <c r="F206" s="5"/>
      <c r="G206" s="5"/>
      <c r="H206" s="2"/>
      <c r="I206" s="2"/>
      <c r="J206" s="2"/>
      <c r="K206" s="2"/>
      <c r="L206" s="61"/>
      <c r="M206" s="62"/>
      <c r="N206" s="62"/>
      <c r="O206" s="62"/>
      <c r="P206" s="62"/>
      <c r="Q206" s="63"/>
    </row>
    <row r="207" spans="1:17" ht="7.5" customHeight="1" thickBot="1">
      <c r="A207" s="6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</row>
    <row r="208" spans="1:17" ht="16.5" thickBot="1">
      <c r="A208" s="65" t="s">
        <v>0</v>
      </c>
      <c r="B208" s="66"/>
      <c r="C208" s="66"/>
      <c r="D208" s="66"/>
      <c r="E208" s="66"/>
      <c r="F208" s="66"/>
      <c r="G208" s="6" t="s">
        <v>1</v>
      </c>
      <c r="H208" s="6"/>
      <c r="I208" s="6"/>
      <c r="J208" s="6"/>
      <c r="K208" s="6"/>
      <c r="L208" s="7"/>
      <c r="M208" s="8" t="s">
        <v>2</v>
      </c>
      <c r="N208" s="9"/>
      <c r="O208" s="9"/>
      <c r="P208" s="10">
        <v>4</v>
      </c>
      <c r="Q208" s="11">
        <v>4</v>
      </c>
    </row>
    <row r="209" spans="1:17" ht="16.5" thickBot="1">
      <c r="A209" s="12" t="s">
        <v>3</v>
      </c>
      <c r="B209" s="13"/>
      <c r="C209" s="13"/>
      <c r="D209" s="13"/>
      <c r="E209" s="13"/>
      <c r="F209" s="13"/>
      <c r="G209" s="14" t="s">
        <v>4</v>
      </c>
      <c r="H209" s="15" t="s">
        <v>170</v>
      </c>
      <c r="I209" s="15"/>
      <c r="J209" s="15"/>
      <c r="K209" s="15"/>
      <c r="L209" s="16"/>
      <c r="M209" s="17" t="s">
        <v>6</v>
      </c>
      <c r="N209" s="18"/>
      <c r="O209" s="19"/>
      <c r="P209" s="20">
        <f>SUM(L217:L220)/Q208</f>
        <v>61.31578947368421</v>
      </c>
      <c r="Q209" s="21"/>
    </row>
    <row r="210" spans="1:17" ht="16.5" thickBot="1">
      <c r="A210" s="12" t="s">
        <v>227</v>
      </c>
      <c r="B210" s="13"/>
      <c r="C210" s="13"/>
      <c r="D210" s="13"/>
      <c r="E210" s="13"/>
      <c r="F210" s="13"/>
      <c r="G210" s="22" t="s">
        <v>8</v>
      </c>
      <c r="H210" s="23" t="s">
        <v>172</v>
      </c>
      <c r="I210" s="23"/>
      <c r="J210" s="23"/>
      <c r="K210" s="23"/>
      <c r="L210" s="24"/>
      <c r="M210" s="24"/>
      <c r="N210" s="25"/>
      <c r="O210" s="26">
        <v>380</v>
      </c>
      <c r="P210" s="26"/>
      <c r="Q210" s="27"/>
    </row>
    <row r="211" spans="1:17" ht="15.75">
      <c r="A211" s="28" t="s">
        <v>197</v>
      </c>
      <c r="B211" s="29"/>
      <c r="C211" s="29"/>
      <c r="D211" s="29"/>
      <c r="E211" s="29"/>
      <c r="F211" s="30"/>
      <c r="G211" s="31"/>
      <c r="H211" s="32" t="s">
        <v>63</v>
      </c>
      <c r="I211" s="32"/>
      <c r="J211" s="33"/>
      <c r="K211" s="33"/>
      <c r="L211" s="34"/>
      <c r="M211" s="35"/>
      <c r="N211" s="35"/>
      <c r="O211" s="36"/>
      <c r="P211" s="36"/>
      <c r="Q211" s="27"/>
    </row>
    <row r="212" spans="1:17" ht="16.5" thickBot="1">
      <c r="A212" s="37" t="s">
        <v>228</v>
      </c>
      <c r="B212" s="38"/>
      <c r="C212" s="38"/>
      <c r="D212" s="38"/>
      <c r="E212" s="38"/>
      <c r="F212" s="39"/>
      <c r="G212" s="24"/>
      <c r="H212" s="24"/>
      <c r="I212" s="24"/>
      <c r="J212" s="24"/>
      <c r="K212" s="24"/>
      <c r="L212" s="24"/>
      <c r="M212" s="24"/>
      <c r="N212" s="24"/>
      <c r="O212" s="36"/>
      <c r="P212" s="36"/>
      <c r="Q212" s="27"/>
    </row>
    <row r="213" spans="1:17" ht="7.5" customHeight="1" thickBot="1">
      <c r="A213" s="40"/>
      <c r="B213" s="24"/>
      <c r="C213" s="41"/>
      <c r="D213" s="24"/>
      <c r="E213" s="24"/>
      <c r="F213" s="24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3"/>
    </row>
    <row r="214" spans="1:17" ht="15.75">
      <c r="A214" s="44" t="s">
        <v>13</v>
      </c>
      <c r="B214" s="45" t="s">
        <v>14</v>
      </c>
      <c r="C214" s="45" t="s">
        <v>15</v>
      </c>
      <c r="D214" s="45" t="s">
        <v>16</v>
      </c>
      <c r="E214" s="46" t="s">
        <v>17</v>
      </c>
      <c r="F214" s="47" t="s">
        <v>18</v>
      </c>
      <c r="G214" s="48" t="s">
        <v>19</v>
      </c>
      <c r="H214" s="45" t="s">
        <v>20</v>
      </c>
      <c r="I214" s="45" t="s">
        <v>20</v>
      </c>
      <c r="J214" s="45" t="s">
        <v>20</v>
      </c>
      <c r="K214" s="45" t="s">
        <v>21</v>
      </c>
      <c r="L214" s="45" t="s">
        <v>22</v>
      </c>
      <c r="M214" s="49" t="s">
        <v>23</v>
      </c>
      <c r="N214" s="49"/>
      <c r="O214" s="49"/>
      <c r="P214" s="49"/>
      <c r="Q214" s="50"/>
    </row>
    <row r="215" spans="1:17" ht="16.5" thickBot="1">
      <c r="A215" s="51"/>
      <c r="B215" s="52"/>
      <c r="C215" s="53" t="s">
        <v>24</v>
      </c>
      <c r="D215" s="54"/>
      <c r="E215" s="55" t="s">
        <v>25</v>
      </c>
      <c r="F215" s="55" t="s">
        <v>26</v>
      </c>
      <c r="G215" s="54" t="s">
        <v>27</v>
      </c>
      <c r="H215" s="54" t="s">
        <v>28</v>
      </c>
      <c r="I215" s="54" t="s">
        <v>29</v>
      </c>
      <c r="J215" s="54" t="s">
        <v>30</v>
      </c>
      <c r="K215" s="54" t="s">
        <v>24</v>
      </c>
      <c r="L215" s="54"/>
      <c r="M215" s="54" t="s">
        <v>31</v>
      </c>
      <c r="N215" s="54" t="s">
        <v>28</v>
      </c>
      <c r="O215" s="54" t="s">
        <v>29</v>
      </c>
      <c r="P215" s="54" t="s">
        <v>30</v>
      </c>
      <c r="Q215" s="56" t="s">
        <v>32</v>
      </c>
    </row>
    <row r="216" spans="1:17" ht="7.5" customHeight="1">
      <c r="A216" s="57"/>
      <c r="B216" s="58"/>
      <c r="C216" s="58"/>
      <c r="D216" s="58"/>
      <c r="E216" s="59"/>
      <c r="F216" s="59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60"/>
    </row>
    <row r="217" spans="1:17" s="75" customFormat="1" ht="24">
      <c r="A217" s="67">
        <v>0.7611111111111116</v>
      </c>
      <c r="B217" s="68" t="s">
        <v>229</v>
      </c>
      <c r="C217" s="69"/>
      <c r="D217" s="70">
        <v>957</v>
      </c>
      <c r="E217" s="71" t="s">
        <v>230</v>
      </c>
      <c r="F217" s="71" t="s">
        <v>175</v>
      </c>
      <c r="G217" s="77"/>
      <c r="H217" s="68">
        <v>258</v>
      </c>
      <c r="I217" s="68"/>
      <c r="J217" s="68"/>
      <c r="K217" s="68">
        <v>42</v>
      </c>
      <c r="L217" s="72">
        <f>SUM(H217:J217)/3.8</f>
        <v>67.89473684210526</v>
      </c>
      <c r="M217" s="73">
        <v>1</v>
      </c>
      <c r="N217" s="73"/>
      <c r="O217" s="73"/>
      <c r="P217" s="73"/>
      <c r="Q217" s="74">
        <v>10</v>
      </c>
    </row>
    <row r="218" spans="1:17" s="75" customFormat="1" ht="24">
      <c r="A218" s="67">
        <v>0.7722222222222229</v>
      </c>
      <c r="B218" s="68" t="s">
        <v>229</v>
      </c>
      <c r="C218" s="69"/>
      <c r="D218" s="70">
        <v>1</v>
      </c>
      <c r="E218" s="76" t="s">
        <v>212</v>
      </c>
      <c r="F218" s="76" t="s">
        <v>213</v>
      </c>
      <c r="G218" s="71" t="s">
        <v>214</v>
      </c>
      <c r="H218" s="68">
        <v>236</v>
      </c>
      <c r="I218" s="68"/>
      <c r="J218" s="68"/>
      <c r="K218" s="68">
        <v>39</v>
      </c>
      <c r="L218" s="72">
        <f>SUM(H218:J218)/3.8</f>
        <v>62.10526315789474</v>
      </c>
      <c r="M218" s="73">
        <v>2</v>
      </c>
      <c r="N218" s="73"/>
      <c r="O218" s="73"/>
      <c r="P218" s="73"/>
      <c r="Q218" s="74">
        <v>9</v>
      </c>
    </row>
    <row r="219" spans="1:17" s="75" customFormat="1" ht="24">
      <c r="A219" s="67">
        <v>0.7777777777777786</v>
      </c>
      <c r="B219" s="68" t="s">
        <v>231</v>
      </c>
      <c r="C219" s="69"/>
      <c r="D219" s="70">
        <v>378</v>
      </c>
      <c r="E219" s="71" t="s">
        <v>232</v>
      </c>
      <c r="F219" s="76" t="s">
        <v>233</v>
      </c>
      <c r="G219" s="71"/>
      <c r="H219" s="68">
        <v>230</v>
      </c>
      <c r="I219" s="68"/>
      <c r="J219" s="68"/>
      <c r="K219" s="68">
        <v>38</v>
      </c>
      <c r="L219" s="72">
        <f>SUM(H219:J219)/3.8</f>
        <v>60.526315789473685</v>
      </c>
      <c r="M219" s="73">
        <v>3</v>
      </c>
      <c r="N219" s="73"/>
      <c r="O219" s="73"/>
      <c r="P219" s="73"/>
      <c r="Q219" s="74"/>
    </row>
    <row r="220" spans="1:17" s="75" customFormat="1" ht="24">
      <c r="A220" s="67">
        <v>0.7666666666666673</v>
      </c>
      <c r="B220" s="68" t="s">
        <v>229</v>
      </c>
      <c r="C220" s="69"/>
      <c r="D220" s="70">
        <v>28</v>
      </c>
      <c r="E220" s="71" t="s">
        <v>203</v>
      </c>
      <c r="F220" s="71" t="s">
        <v>204</v>
      </c>
      <c r="G220" s="71" t="s">
        <v>205</v>
      </c>
      <c r="H220" s="68">
        <v>208</v>
      </c>
      <c r="I220" s="68"/>
      <c r="J220" s="68"/>
      <c r="K220" s="68">
        <v>33</v>
      </c>
      <c r="L220" s="72">
        <f>SUM(H220:J220)/3.8</f>
        <v>54.73684210526316</v>
      </c>
      <c r="M220" s="73">
        <v>4</v>
      </c>
      <c r="N220" s="73"/>
      <c r="O220" s="73"/>
      <c r="P220" s="73"/>
      <c r="Q220" s="74">
        <v>8</v>
      </c>
    </row>
    <row r="221" spans="1:17" s="75" customFormat="1" ht="12">
      <c r="A221" s="67">
        <v>0.7833333333333333</v>
      </c>
      <c r="B221" s="68" t="s">
        <v>24</v>
      </c>
      <c r="C221" s="68"/>
      <c r="D221" s="68"/>
      <c r="E221" s="68" t="s">
        <v>59</v>
      </c>
      <c r="F221" s="68"/>
      <c r="G221" s="68"/>
      <c r="H221" s="68"/>
      <c r="I221" s="68"/>
      <c r="J221" s="68"/>
      <c r="K221" s="68"/>
      <c r="L221" s="72"/>
      <c r="M221" s="73"/>
      <c r="N221" s="73"/>
      <c r="O221" s="73"/>
      <c r="P221" s="73"/>
      <c r="Q221" s="74"/>
    </row>
    <row r="222" spans="1:17" ht="7.5" customHeight="1" thickBot="1">
      <c r="A222" s="94"/>
      <c r="B222" s="95"/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6"/>
    </row>
  </sheetData>
  <mergeCells count="154">
    <mergeCell ref="M214:P214"/>
    <mergeCell ref="A210:F210"/>
    <mergeCell ref="H210:K210"/>
    <mergeCell ref="O210:P212"/>
    <mergeCell ref="A211:F211"/>
    <mergeCell ref="H211:K211"/>
    <mergeCell ref="A212:F212"/>
    <mergeCell ref="A209:F209"/>
    <mergeCell ref="H209:K209"/>
    <mergeCell ref="M209:O209"/>
    <mergeCell ref="P209:Q209"/>
    <mergeCell ref="M196:P196"/>
    <mergeCell ref="A208:F208"/>
    <mergeCell ref="G208:L208"/>
    <mergeCell ref="M208:O208"/>
    <mergeCell ref="A192:F192"/>
    <mergeCell ref="H192:K192"/>
    <mergeCell ref="O192:P194"/>
    <mergeCell ref="A193:F193"/>
    <mergeCell ref="H193:K193"/>
    <mergeCell ref="A194:F194"/>
    <mergeCell ref="A191:F191"/>
    <mergeCell ref="H191:K191"/>
    <mergeCell ref="M191:O191"/>
    <mergeCell ref="P191:Q191"/>
    <mergeCell ref="M181:P181"/>
    <mergeCell ref="A190:F190"/>
    <mergeCell ref="G190:L190"/>
    <mergeCell ref="M190:O190"/>
    <mergeCell ref="A177:F177"/>
    <mergeCell ref="H177:K177"/>
    <mergeCell ref="O177:P179"/>
    <mergeCell ref="A178:F178"/>
    <mergeCell ref="H178:K178"/>
    <mergeCell ref="A179:F179"/>
    <mergeCell ref="A176:F176"/>
    <mergeCell ref="H176:K176"/>
    <mergeCell ref="M176:O176"/>
    <mergeCell ref="P176:Q176"/>
    <mergeCell ref="M161:P161"/>
    <mergeCell ref="A175:F175"/>
    <mergeCell ref="G175:L175"/>
    <mergeCell ref="M175:O175"/>
    <mergeCell ref="A157:F157"/>
    <mergeCell ref="H157:K157"/>
    <mergeCell ref="O157:P159"/>
    <mergeCell ref="A158:F158"/>
    <mergeCell ref="H158:K158"/>
    <mergeCell ref="A159:F159"/>
    <mergeCell ref="A156:F156"/>
    <mergeCell ref="H156:K156"/>
    <mergeCell ref="M156:O156"/>
    <mergeCell ref="P156:Q156"/>
    <mergeCell ref="M144:P144"/>
    <mergeCell ref="A155:F155"/>
    <mergeCell ref="G155:L155"/>
    <mergeCell ref="M155:O155"/>
    <mergeCell ref="A140:F140"/>
    <mergeCell ref="H140:K140"/>
    <mergeCell ref="O140:P142"/>
    <mergeCell ref="A141:F141"/>
    <mergeCell ref="H141:K141"/>
    <mergeCell ref="A142:F142"/>
    <mergeCell ref="A139:F139"/>
    <mergeCell ref="H139:K139"/>
    <mergeCell ref="M139:O139"/>
    <mergeCell ref="P139:Q139"/>
    <mergeCell ref="M124:P124"/>
    <mergeCell ref="A138:F138"/>
    <mergeCell ref="G138:L138"/>
    <mergeCell ref="M138:O138"/>
    <mergeCell ref="A120:F120"/>
    <mergeCell ref="H120:K120"/>
    <mergeCell ref="O120:P122"/>
    <mergeCell ref="A121:F121"/>
    <mergeCell ref="H121:K121"/>
    <mergeCell ref="A122:F122"/>
    <mergeCell ref="A119:F119"/>
    <mergeCell ref="H119:K119"/>
    <mergeCell ref="M119:O119"/>
    <mergeCell ref="P119:Q119"/>
    <mergeCell ref="M100:P100"/>
    <mergeCell ref="A118:F118"/>
    <mergeCell ref="G118:L118"/>
    <mergeCell ref="M118:O118"/>
    <mergeCell ref="A96:F96"/>
    <mergeCell ref="H96:K96"/>
    <mergeCell ref="O96:P98"/>
    <mergeCell ref="A97:F97"/>
    <mergeCell ref="H97:K97"/>
    <mergeCell ref="A98:F98"/>
    <mergeCell ref="A95:F95"/>
    <mergeCell ref="H95:K95"/>
    <mergeCell ref="M95:O95"/>
    <mergeCell ref="P95:Q95"/>
    <mergeCell ref="M74:P74"/>
    <mergeCell ref="A94:F94"/>
    <mergeCell ref="G94:L94"/>
    <mergeCell ref="M94:O94"/>
    <mergeCell ref="A70:F70"/>
    <mergeCell ref="H70:K70"/>
    <mergeCell ref="O70:P72"/>
    <mergeCell ref="A71:F71"/>
    <mergeCell ref="H71:K71"/>
    <mergeCell ref="A72:F72"/>
    <mergeCell ref="A69:F69"/>
    <mergeCell ref="H69:K69"/>
    <mergeCell ref="M69:O69"/>
    <mergeCell ref="P69:Q69"/>
    <mergeCell ref="M50:P50"/>
    <mergeCell ref="A68:F68"/>
    <mergeCell ref="G68:L68"/>
    <mergeCell ref="M68:O68"/>
    <mergeCell ref="A46:F46"/>
    <mergeCell ref="H46:K46"/>
    <mergeCell ref="O46:P48"/>
    <mergeCell ref="A47:F47"/>
    <mergeCell ref="H47:K47"/>
    <mergeCell ref="A48:F48"/>
    <mergeCell ref="A45:F45"/>
    <mergeCell ref="H45:K45"/>
    <mergeCell ref="M45:O45"/>
    <mergeCell ref="P45:Q45"/>
    <mergeCell ref="M28:P28"/>
    <mergeCell ref="A44:F44"/>
    <mergeCell ref="G44:L44"/>
    <mergeCell ref="M44:O44"/>
    <mergeCell ref="A24:F24"/>
    <mergeCell ref="H24:K24"/>
    <mergeCell ref="O24:P26"/>
    <mergeCell ref="A25:F25"/>
    <mergeCell ref="H25:K25"/>
    <mergeCell ref="A26:F26"/>
    <mergeCell ref="A23:F23"/>
    <mergeCell ref="H23:K23"/>
    <mergeCell ref="M23:O23"/>
    <mergeCell ref="P23:Q23"/>
    <mergeCell ref="M7:P7"/>
    <mergeCell ref="A22:F22"/>
    <mergeCell ref="G22:L22"/>
    <mergeCell ref="M22:O22"/>
    <mergeCell ref="P2:Q2"/>
    <mergeCell ref="A3:F3"/>
    <mergeCell ref="H3:K3"/>
    <mergeCell ref="O3:P5"/>
    <mergeCell ref="A4:F4"/>
    <mergeCell ref="H4:K4"/>
    <mergeCell ref="A5:F5"/>
    <mergeCell ref="A1:F1"/>
    <mergeCell ref="G1:L1"/>
    <mergeCell ref="M1:O1"/>
    <mergeCell ref="A2:F2"/>
    <mergeCell ref="H2:K2"/>
    <mergeCell ref="M2:O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Maz</cp:lastModifiedBy>
  <dcterms:created xsi:type="dcterms:W3CDTF">2010-04-29T12:33:02Z</dcterms:created>
  <dcterms:modified xsi:type="dcterms:W3CDTF">2010-04-29T18:08:05Z</dcterms:modified>
  <cp:category/>
  <cp:version/>
  <cp:contentType/>
  <cp:contentStatus/>
</cp:coreProperties>
</file>