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<sst xmlns="http://schemas.openxmlformats.org/spreadsheetml/2006/main" count="653" uniqueCount="166">
  <si>
    <t>Step by Step Dressage</t>
  </si>
  <si>
    <t xml:space="preserve"> @Royal Leisure Centre</t>
  </si>
  <si>
    <t xml:space="preserve">Starters: </t>
  </si>
  <si>
    <t>Thursday 27th January 2011</t>
  </si>
  <si>
    <t>Judge:</t>
  </si>
  <si>
    <t>Thelma Russell-Hayes[5]</t>
  </si>
  <si>
    <t xml:space="preserve">Avr %      </t>
  </si>
  <si>
    <t>Class 1</t>
  </si>
  <si>
    <t>Writer:</t>
  </si>
  <si>
    <t>Jane Lemmon</t>
  </si>
  <si>
    <t>CENTAUR BIOMECHANICS</t>
  </si>
  <si>
    <t>OUTDOOR ARENA 1</t>
  </si>
  <si>
    <t>Preliminary 19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</si>
  <si>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</si>
  <si>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</si>
  <si>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</si>
  <si>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</si>
  <si>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</si>
  <si>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</si>
  <si>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</si>
  <si>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</si>
  <si>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</si>
  <si>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</si>
  <si>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</si>
  <si>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</si>
  <si>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</si>
  <si>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</si>
  <si>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</si>
  <si>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</si>
  <si>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</si>
  <si>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</si>
  <si>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</si>
  <si>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</si>
  <si>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</si>
  <si>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Wyvern of Bellhouse
47974 09118</t>
  </si>
  <si>
    <t>Alison Jones    7
94102    Rider</t>
  </si>
  <si>
    <t>7M
BSH</t>
  </si>
  <si>
    <t>Dornroeschen
50000 06119</t>
  </si>
  <si>
    <t>Marcelle Ward    8
332372    Rider</t>
  </si>
  <si>
    <t xml:space="preserve">Ronja
</t>
  </si>
  <si>
    <t>Simon Young    
339539   Marcelle Ward</t>
  </si>
  <si>
    <t xml:space="preserve">Bella
</t>
  </si>
  <si>
    <t xml:space="preserve">Caroline Xuereb    8
215740    </t>
  </si>
  <si>
    <t xml:space="preserve">Con Rico
</t>
  </si>
  <si>
    <t>Kevin Maple    7
234761    Rider</t>
  </si>
  <si>
    <t>7G
KWPN</t>
  </si>
  <si>
    <t>End</t>
  </si>
  <si>
    <t>Jane Bwye [6]</t>
  </si>
  <si>
    <t>Class 2</t>
  </si>
  <si>
    <t>Debbie Rogers</t>
  </si>
  <si>
    <t>INDOOR ARENA</t>
  </si>
  <si>
    <t>Preliminary 15Winter Qualifier</t>
  </si>
  <si>
    <t>Jane Kendall [3]</t>
  </si>
  <si>
    <t>Class 3</t>
  </si>
  <si>
    <t>STEP BY STEP</t>
  </si>
  <si>
    <t>Novice 35 Winter</t>
  </si>
  <si>
    <t>O</t>
  </si>
  <si>
    <t>Darola Diamond 
50593 08111</t>
  </si>
  <si>
    <t>Elizabeth Halliday-Sharp    5
136212    Rider</t>
  </si>
  <si>
    <t>5G
ISH</t>
  </si>
  <si>
    <t>Rhystyd Rocket Moon
50484 08110</t>
  </si>
  <si>
    <t>Natalie Pierce    3
48895    P Hunter</t>
  </si>
  <si>
    <t>5G  
Welsh Sec D</t>
  </si>
  <si>
    <t>Advance Party
48070</t>
  </si>
  <si>
    <t>Samantha Boxall    7
313084    Rider</t>
  </si>
  <si>
    <t>10G
Irish</t>
  </si>
  <si>
    <t>Almshorn
50564 08115</t>
  </si>
  <si>
    <t>Origan
44793 0910</t>
  </si>
  <si>
    <t>Carolyne Allen   8
286532    Rider</t>
  </si>
  <si>
    <t>8G
Selle Francais</t>
  </si>
  <si>
    <t>Wellow Dillon
50721 03110</t>
  </si>
  <si>
    <t>Val Hall    7
110124    Rider</t>
  </si>
  <si>
    <t xml:space="preserve">10G
New Forest </t>
  </si>
  <si>
    <t>Carol Stothard[5]</t>
  </si>
  <si>
    <t>Class 4</t>
  </si>
  <si>
    <t>Helen Dunn</t>
  </si>
  <si>
    <t>DODSON &amp; HORRELL</t>
  </si>
  <si>
    <t>Novice 37 Winter Qualifier</t>
  </si>
  <si>
    <t>Little Fella
42643 06116</t>
  </si>
  <si>
    <t>Mel Breen    6
153583  Jenny Curtis</t>
  </si>
  <si>
    <t>8G
Irish</t>
  </si>
  <si>
    <t>4=</t>
  </si>
  <si>
    <t>Bantry Parks Ransom
47931 0910</t>
  </si>
  <si>
    <t>Laura Gordon    7
312517    Rider</t>
  </si>
  <si>
    <t xml:space="preserve">13G
TB x  </t>
  </si>
  <si>
    <t>Mr Copperfield III
49148 02112</t>
  </si>
  <si>
    <t>Anna Chalmers    8
327395    Sally Mariani</t>
  </si>
  <si>
    <t>16G
3/4 TB</t>
  </si>
  <si>
    <t>Emys Flight
50810 09113</t>
  </si>
  <si>
    <t>Sarah Maple       5
35840      Rider</t>
  </si>
  <si>
    <t>Class 5</t>
  </si>
  <si>
    <t>Di Griffiths</t>
  </si>
  <si>
    <t>Elementary 43 Winter</t>
  </si>
  <si>
    <t>DG Lutsen
49228</t>
  </si>
  <si>
    <t>Frances Morrissey    7
324990    Rider</t>
  </si>
  <si>
    <t>7G
Friesian</t>
  </si>
  <si>
    <t>Ables H
46877 05111</t>
  </si>
  <si>
    <t>Natasha Heasman    6
302716    Rider</t>
  </si>
  <si>
    <t>Belgian WB</t>
  </si>
  <si>
    <t xml:space="preserve">Crescendo III
31452 </t>
  </si>
  <si>
    <t>Corrina Jenkinson    6
57924    Rider</t>
  </si>
  <si>
    <t>Barbara Amos[1]</t>
  </si>
  <si>
    <t>Class 6</t>
  </si>
  <si>
    <t>STRETCH &amp; FLEX</t>
  </si>
  <si>
    <t>Elementary 53 Winter Qualifier</t>
  </si>
  <si>
    <t>Mortimer III
40603 01124</t>
  </si>
  <si>
    <t>Sarah-Jane Cox    7
224189    Rider</t>
  </si>
  <si>
    <t>Class 7</t>
  </si>
  <si>
    <t>Medium 64 Winter</t>
  </si>
  <si>
    <t>Santana III
38773 03110</t>
  </si>
  <si>
    <t>Jessica Budnyj    
248428    Rider</t>
  </si>
  <si>
    <t>13G
Ukranian WB</t>
  </si>
  <si>
    <t>Class 8</t>
  </si>
  <si>
    <t>HAYGAIN</t>
  </si>
  <si>
    <t>Medium 75 Winter Qualifier</t>
  </si>
  <si>
    <t>Keystone Sandringham
37638</t>
  </si>
  <si>
    <t>Andrea Martin    5
140228    Rider</t>
  </si>
  <si>
    <t>9G
BHHS</t>
  </si>
  <si>
    <t>High Hoes Sigismund
46957 04110</t>
  </si>
  <si>
    <t>Richard Black    4
125431 Ms N C Callam</t>
  </si>
  <si>
    <t>8G
Westphalian</t>
  </si>
  <si>
    <t>2=</t>
  </si>
  <si>
    <t>Smooth Criminal
30010 01119</t>
  </si>
  <si>
    <t>11G 
KWPN</t>
  </si>
  <si>
    <t>Kirsty Mepham[1]</t>
  </si>
  <si>
    <t>Class 9</t>
  </si>
  <si>
    <t>Jo Comber</t>
  </si>
  <si>
    <t>AM 85   340
PSG   380</t>
  </si>
  <si>
    <t>Pick a Test  AM85/PSG</t>
  </si>
  <si>
    <t>AM85</t>
  </si>
  <si>
    <t>Sergant
50125 06111</t>
  </si>
  <si>
    <t>James Rooney    2
240354   Mike Hobbs</t>
  </si>
  <si>
    <t>11G
KWPN</t>
  </si>
  <si>
    <t>Maximillian Maxwell
27774 07108</t>
  </si>
  <si>
    <t>Jan Bates    5
61778    Rider</t>
  </si>
  <si>
    <t xml:space="preserve">11G
</t>
  </si>
  <si>
    <t>World Strike
28219</t>
  </si>
  <si>
    <t>Diane Grinyer    5
162248 Rider &amp; S Grinyer</t>
  </si>
  <si>
    <t>13G
Hanoverian</t>
  </si>
  <si>
    <t>PSG</t>
  </si>
  <si>
    <t>Welt Panama
35532 09100</t>
  </si>
  <si>
    <t>Georgina Stuart    2
28118  R.J.Burrow Esq</t>
  </si>
  <si>
    <t>10G
Hanoverian</t>
  </si>
  <si>
    <t>Class 10</t>
  </si>
  <si>
    <t>MARTIN COLLINS</t>
  </si>
  <si>
    <t>Advanced Medium 98 Winter Qualifier</t>
  </si>
  <si>
    <t>AM98</t>
  </si>
  <si>
    <t>Hopeful Dreamer
39424 01118</t>
  </si>
  <si>
    <t xml:space="preserve">Hilary Sawyer    3
23922 L.Porter&amp;I.Sawyer </t>
  </si>
  <si>
    <t>8M     Han
by DiMaggio</t>
  </si>
  <si>
    <t>Lalique
16533</t>
  </si>
  <si>
    <t>Lucy Miles    4
182060    Rider</t>
  </si>
  <si>
    <t>19G
Danish WB</t>
  </si>
  <si>
    <t>Class 11</t>
  </si>
  <si>
    <t xml:space="preserve">
INT I   380
GP   470
</t>
  </si>
  <si>
    <t>STEP BY STEP Pick a Test</t>
  </si>
  <si>
    <t>Any FEI Test  (Int I/GP)</t>
  </si>
  <si>
    <t>INT I</t>
  </si>
  <si>
    <t>Rossini Rosso
49153 02113</t>
  </si>
  <si>
    <t>Julia Doskar    3
327190    Rider</t>
  </si>
  <si>
    <t>18G
WB</t>
  </si>
  <si>
    <t>Twister 23
37174 06116</t>
  </si>
  <si>
    <t>Kayleigh Tuppen    2
178063    Rider</t>
  </si>
  <si>
    <t>GP</t>
  </si>
  <si>
    <t>Aldemar
15098 02100</t>
  </si>
  <si>
    <t>Sarah Williams    2A
42005   Maria Walker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</si>
</sst>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1"/>
      <name val="Times New Roman"/>
      <family val="1"/>
    </font>
    <font>
      <sz val="9"/>
      <name val="Times New Roman"/>
      <family val="0"/>
    </font>
    <font>
      <b/>
      <i/>
      <sz val="10"/>
      <color indexed="53"/>
      <name val="Times New Roman"/>
      <family val="1"/>
    </font>
    <font>
      <b/>
      <i/>
      <sz val="10"/>
      <color indexed="16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wrapText="1"/>
    </xf>
    <xf numFmtId="2" fontId="12" fillId="0" borderId="25" xfId="0" applyNumberFormat="1" applyFont="1" applyBorder="1" applyAlignment="1">
      <alignment/>
    </xf>
    <xf numFmtId="0" fontId="13" fillId="0" borderId="25" xfId="0" applyFont="1" applyBorder="1" applyAlignment="1">
      <alignment horizontal="right"/>
    </xf>
    <xf numFmtId="0" fontId="14" fillId="0" borderId="26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wrapText="1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2" fontId="12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16" fillId="0" borderId="25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 horizontal="right"/>
    </xf>
    <xf numFmtId="0" fontId="14" fillId="0" borderId="28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20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0" fontId="12" fillId="0" borderId="3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3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wrapText="1"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15" xfId="0" applyFont="1" applyBorder="1" applyAlignment="1">
      <alignment vertical="top"/>
    </xf>
    <xf numFmtId="0" fontId="19" fillId="0" borderId="25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6.375" style="0" bestFit="1" customWidth="1"/>
    <col min="2" max="2" width="5.75390625" style="0" bestFit="1" customWidth="1"/>
    <col min="3" max="3" width="5.125" style="0" bestFit="1" customWidth="1"/>
    <col min="4" max="4" width="4.125" style="0" bestFit="1" customWidth="1"/>
    <col min="5" max="5" width="17.50390625" style="0" bestFit="1" customWidth="1"/>
    <col min="6" max="6" width="21.625" style="0" bestFit="1" customWidth="1"/>
    <col min="7" max="7" width="11.25390625" style="0" bestFit="1" customWidth="1"/>
    <col min="8" max="10" width="6.75390625" style="0" bestFit="1" customWidth="1"/>
    <col min="11" max="11" width="6.625" style="0" customWidth="1"/>
    <col min="12" max="12" width="6.75390625" style="0" customWidth="1"/>
    <col min="13" max="13" width="5.875" style="0" bestFit="1" customWidth="1"/>
    <col min="14" max="14" width="6.125" style="0" bestFit="1" customWidth="1"/>
    <col min="15" max="15" width="5.25390625" style="0" bestFit="1" customWidth="1"/>
    <col min="16" max="17" width="5.87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5</v>
      </c>
      <c r="Q1" s="8">
        <v>5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SUM(L10:L15)/Q1</f>
        <v>62.54545454545455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220</v>
      </c>
      <c r="P3" s="23"/>
      <c r="Q3" s="24"/>
    </row>
    <row r="4" spans="1:17" ht="19.5" customHeight="1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6.7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 t="s">
        <v>32</v>
      </c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0.47013888888888866</v>
      </c>
      <c r="B10" s="60"/>
      <c r="C10" s="61" t="s">
        <v>33</v>
      </c>
      <c r="D10" s="62">
        <v>390</v>
      </c>
      <c r="E10" s="63" t="s">
        <v>34</v>
      </c>
      <c r="F10" s="64" t="s">
        <v>35</v>
      </c>
      <c r="G10" s="64" t="s">
        <v>36</v>
      </c>
      <c r="H10" s="60"/>
      <c r="I10" s="60">
        <v>152</v>
      </c>
      <c r="J10" s="60"/>
      <c r="K10" s="60">
        <v>56</v>
      </c>
      <c r="L10" s="65">
        <f>SUM(H10:J10)/2.2</f>
        <v>69.09090909090908</v>
      </c>
      <c r="M10" s="66">
        <v>1</v>
      </c>
      <c r="N10" s="66"/>
      <c r="O10" s="66">
        <v>1</v>
      </c>
      <c r="P10" s="66"/>
      <c r="Q10" s="67">
        <v>10</v>
      </c>
    </row>
    <row r="11" spans="1:17" ht="26.25">
      <c r="A11" s="59">
        <v>0.4555555555555554</v>
      </c>
      <c r="B11" s="60"/>
      <c r="C11" s="61" t="s">
        <v>33</v>
      </c>
      <c r="D11" s="62">
        <v>156</v>
      </c>
      <c r="E11" s="64" t="s">
        <v>37</v>
      </c>
      <c r="F11" s="64" t="s">
        <v>38</v>
      </c>
      <c r="G11" s="68"/>
      <c r="H11" s="60"/>
      <c r="I11" s="60">
        <v>145</v>
      </c>
      <c r="J11" s="60"/>
      <c r="K11" s="60">
        <v>54</v>
      </c>
      <c r="L11" s="65">
        <f>SUM(H11:J11)/2.2</f>
        <v>65.9090909090909</v>
      </c>
      <c r="M11" s="66">
        <v>2</v>
      </c>
      <c r="N11" s="66"/>
      <c r="O11" s="66">
        <v>2</v>
      </c>
      <c r="P11" s="66"/>
      <c r="Q11" s="67">
        <v>9</v>
      </c>
    </row>
    <row r="12" spans="1:17" ht="26.25">
      <c r="A12" s="59">
        <v>0.4506944444444443</v>
      </c>
      <c r="B12" s="60"/>
      <c r="C12" s="61" t="s">
        <v>33</v>
      </c>
      <c r="D12" s="62">
        <v>154</v>
      </c>
      <c r="E12" s="64" t="s">
        <v>39</v>
      </c>
      <c r="F12" s="64" t="s">
        <v>40</v>
      </c>
      <c r="G12" s="68"/>
      <c r="H12" s="60"/>
      <c r="I12" s="60">
        <v>139</v>
      </c>
      <c r="J12" s="60"/>
      <c r="K12" s="60">
        <v>52</v>
      </c>
      <c r="L12" s="65">
        <f>SUM(H12:J12)/2.2</f>
        <v>63.18181818181818</v>
      </c>
      <c r="M12" s="66">
        <v>3</v>
      </c>
      <c r="N12" s="66"/>
      <c r="O12" s="66">
        <v>3</v>
      </c>
      <c r="P12" s="66"/>
      <c r="Q12" s="67">
        <v>8</v>
      </c>
    </row>
    <row r="13" spans="1:17" ht="26.25">
      <c r="A13" s="59">
        <v>0.44583333333333325</v>
      </c>
      <c r="B13" s="60"/>
      <c r="C13" s="61" t="s">
        <v>33</v>
      </c>
      <c r="D13" s="62">
        <v>554</v>
      </c>
      <c r="E13" s="64" t="s">
        <v>41</v>
      </c>
      <c r="F13" s="64" t="s">
        <v>42</v>
      </c>
      <c r="G13" s="64"/>
      <c r="H13" s="60"/>
      <c r="I13" s="60">
        <v>127</v>
      </c>
      <c r="J13" s="60"/>
      <c r="K13" s="60">
        <v>44</v>
      </c>
      <c r="L13" s="65">
        <f>SUM(H13:J13)/2.2</f>
        <v>57.72727272727272</v>
      </c>
      <c r="M13" s="66">
        <v>4</v>
      </c>
      <c r="N13" s="66"/>
      <c r="O13" s="66">
        <v>4</v>
      </c>
      <c r="P13" s="66"/>
      <c r="Q13" s="67">
        <v>7</v>
      </c>
    </row>
    <row r="14" spans="1:17" ht="26.25">
      <c r="A14" s="59">
        <v>0.475</v>
      </c>
      <c r="B14" s="60"/>
      <c r="C14" s="61" t="s">
        <v>33</v>
      </c>
      <c r="D14" s="62">
        <v>272</v>
      </c>
      <c r="E14" s="64" t="s">
        <v>43</v>
      </c>
      <c r="F14" s="63" t="s">
        <v>44</v>
      </c>
      <c r="G14" s="64" t="s">
        <v>45</v>
      </c>
      <c r="H14" s="60"/>
      <c r="I14" s="60">
        <v>125</v>
      </c>
      <c r="J14" s="60"/>
      <c r="K14" s="60">
        <v>46</v>
      </c>
      <c r="L14" s="65">
        <f>SUM(H14:J14)/2.2</f>
        <v>56.81818181818181</v>
      </c>
      <c r="M14" s="66">
        <v>5</v>
      </c>
      <c r="N14" s="66"/>
      <c r="O14" s="66">
        <v>5</v>
      </c>
      <c r="P14" s="66"/>
      <c r="Q14" s="67">
        <v>6</v>
      </c>
    </row>
    <row r="15" spans="1:17" ht="15.75">
      <c r="A15" s="59">
        <v>0.47986111111111085</v>
      </c>
      <c r="B15" s="60"/>
      <c r="C15" s="61"/>
      <c r="D15" s="62"/>
      <c r="E15" s="64" t="s">
        <v>46</v>
      </c>
      <c r="F15" s="64"/>
      <c r="G15" s="69"/>
      <c r="H15" s="60"/>
      <c r="I15" s="60"/>
      <c r="J15" s="60"/>
      <c r="K15" s="60"/>
      <c r="L15" s="65"/>
      <c r="M15" s="66"/>
      <c r="N15" s="66"/>
      <c r="O15" s="66"/>
      <c r="P15" s="66"/>
      <c r="Q15" s="67"/>
    </row>
    <row r="16" spans="1:17" ht="6.75" customHeight="1" thickBot="1">
      <c r="A16" s="70"/>
      <c r="B16" s="71"/>
      <c r="C16" s="72"/>
      <c r="D16" s="73"/>
      <c r="E16" s="74"/>
      <c r="F16" s="74"/>
      <c r="G16" s="75"/>
      <c r="H16" s="71"/>
      <c r="I16" s="71"/>
      <c r="J16" s="71"/>
      <c r="K16" s="71"/>
      <c r="L16" s="76"/>
      <c r="M16" s="77"/>
      <c r="N16" s="77"/>
      <c r="O16" s="77"/>
      <c r="P16" s="77"/>
      <c r="Q16" s="78"/>
    </row>
    <row r="17" spans="1:17" ht="6.75" customHeight="1" thickBo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6.25" thickBot="1">
      <c r="A18" s="1" t="s">
        <v>0</v>
      </c>
      <c r="B18" s="2"/>
      <c r="C18" s="2"/>
      <c r="D18" s="2"/>
      <c r="E18" s="2"/>
      <c r="F18" s="2"/>
      <c r="G18" s="3" t="s">
        <v>1</v>
      </c>
      <c r="H18" s="3"/>
      <c r="I18" s="3"/>
      <c r="J18" s="3"/>
      <c r="K18" s="3"/>
      <c r="L18" s="4"/>
      <c r="M18" s="5" t="s">
        <v>2</v>
      </c>
      <c r="N18" s="6"/>
      <c r="O18" s="6"/>
      <c r="P18" s="7">
        <v>5</v>
      </c>
      <c r="Q18" s="8">
        <v>5</v>
      </c>
    </row>
    <row r="19" spans="1:17" ht="20.25" thickBot="1">
      <c r="A19" s="9" t="s">
        <v>3</v>
      </c>
      <c r="B19" s="10"/>
      <c r="C19" s="10"/>
      <c r="D19" s="10"/>
      <c r="E19" s="10"/>
      <c r="F19" s="10"/>
      <c r="G19" s="11" t="s">
        <v>4</v>
      </c>
      <c r="H19" s="12" t="s">
        <v>47</v>
      </c>
      <c r="I19" s="12"/>
      <c r="J19" s="12"/>
      <c r="K19" s="12"/>
      <c r="L19" s="13"/>
      <c r="M19" s="14" t="s">
        <v>6</v>
      </c>
      <c r="N19" s="15"/>
      <c r="O19" s="16"/>
      <c r="P19" s="17">
        <f>SUM(L27:L32)/Q18</f>
        <v>63.3913043478261</v>
      </c>
      <c r="Q19" s="18"/>
    </row>
    <row r="20" spans="1:17" ht="19.5" thickBot="1">
      <c r="A20" s="9" t="s">
        <v>48</v>
      </c>
      <c r="B20" s="10"/>
      <c r="C20" s="10"/>
      <c r="D20" s="10"/>
      <c r="E20" s="10"/>
      <c r="F20" s="10"/>
      <c r="G20" s="19" t="s">
        <v>8</v>
      </c>
      <c r="H20" s="20" t="s">
        <v>49</v>
      </c>
      <c r="I20" s="20"/>
      <c r="J20" s="20"/>
      <c r="K20" s="20"/>
      <c r="L20" s="21"/>
      <c r="M20" s="21"/>
      <c r="N20" s="22"/>
      <c r="O20" s="23">
        <v>230</v>
      </c>
      <c r="P20" s="23"/>
      <c r="Q20" s="24"/>
    </row>
    <row r="21" spans="1:17" ht="18" customHeight="1">
      <c r="A21" s="25" t="s">
        <v>10</v>
      </c>
      <c r="B21" s="26"/>
      <c r="C21" s="26"/>
      <c r="D21" s="26"/>
      <c r="E21" s="26"/>
      <c r="F21" s="27"/>
      <c r="G21" s="28"/>
      <c r="H21" s="29" t="s">
        <v>50</v>
      </c>
      <c r="I21" s="29"/>
      <c r="J21" s="30"/>
      <c r="K21" s="30"/>
      <c r="L21" s="31"/>
      <c r="M21" s="32"/>
      <c r="N21" s="32"/>
      <c r="O21" s="33"/>
      <c r="P21" s="33"/>
      <c r="Q21" s="24"/>
    </row>
    <row r="22" spans="1:17" ht="20.25" customHeight="1" thickBot="1">
      <c r="A22" s="34" t="s">
        <v>51</v>
      </c>
      <c r="B22" s="35"/>
      <c r="C22" s="35"/>
      <c r="D22" s="35"/>
      <c r="E22" s="35"/>
      <c r="F22" s="36"/>
      <c r="G22" s="37"/>
      <c r="H22" s="37"/>
      <c r="I22" s="37"/>
      <c r="J22" s="37"/>
      <c r="K22" s="37"/>
      <c r="L22" s="37"/>
      <c r="M22" s="37"/>
      <c r="N22" s="37"/>
      <c r="O22" s="33"/>
      <c r="P22" s="33"/>
      <c r="Q22" s="24"/>
    </row>
    <row r="23" spans="1:17" ht="6.75" customHeight="1" thickBot="1">
      <c r="A23" s="38"/>
      <c r="B23" s="37"/>
      <c r="C23" s="39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ht="15.75">
      <c r="A24" s="42" t="s">
        <v>13</v>
      </c>
      <c r="B24" s="43" t="s">
        <v>14</v>
      </c>
      <c r="C24" s="43" t="s">
        <v>15</v>
      </c>
      <c r="D24" s="43" t="s">
        <v>16</v>
      </c>
      <c r="E24" s="44" t="s">
        <v>17</v>
      </c>
      <c r="F24" s="45" t="s">
        <v>18</v>
      </c>
      <c r="G24" s="46" t="s">
        <v>19</v>
      </c>
      <c r="H24" s="43" t="s">
        <v>20</v>
      </c>
      <c r="I24" s="43" t="s">
        <v>20</v>
      </c>
      <c r="J24" s="43" t="s">
        <v>20</v>
      </c>
      <c r="K24" s="43" t="s">
        <v>21</v>
      </c>
      <c r="L24" s="43" t="s">
        <v>22</v>
      </c>
      <c r="M24" s="47" t="s">
        <v>23</v>
      </c>
      <c r="N24" s="47"/>
      <c r="O24" s="47"/>
      <c r="P24" s="47"/>
      <c r="Q24" s="48"/>
    </row>
    <row r="25" spans="1:17" ht="16.5" thickBot="1">
      <c r="A25" s="49"/>
      <c r="B25" s="50"/>
      <c r="C25" s="51" t="s">
        <v>24</v>
      </c>
      <c r="D25" s="52"/>
      <c r="E25" s="53" t="s">
        <v>25</v>
      </c>
      <c r="F25" s="53" t="s">
        <v>26</v>
      </c>
      <c r="G25" s="52" t="s">
        <v>27</v>
      </c>
      <c r="H25" s="52" t="s">
        <v>28</v>
      </c>
      <c r="I25" s="52" t="s">
        <v>29</v>
      </c>
      <c r="J25" s="52" t="s">
        <v>30</v>
      </c>
      <c r="K25" s="52" t="s">
        <v>24</v>
      </c>
      <c r="L25" s="52"/>
      <c r="M25" s="52" t="s">
        <v>31</v>
      </c>
      <c r="N25" s="52" t="s">
        <v>28</v>
      </c>
      <c r="O25" s="52" t="s">
        <v>29</v>
      </c>
      <c r="P25" s="52" t="s">
        <v>30</v>
      </c>
      <c r="Q25" s="54" t="s">
        <v>32</v>
      </c>
    </row>
    <row r="26" spans="1:17" ht="6.75" customHeight="1">
      <c r="A26" s="55"/>
      <c r="B26" s="56"/>
      <c r="C26" s="56"/>
      <c r="D26" s="56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</row>
    <row r="27" spans="1:17" ht="26.25">
      <c r="A27" s="59">
        <v>0.47986111111111085</v>
      </c>
      <c r="B27" s="60"/>
      <c r="C27" s="61" t="s">
        <v>33</v>
      </c>
      <c r="D27" s="62">
        <v>156</v>
      </c>
      <c r="E27" s="64" t="s">
        <v>37</v>
      </c>
      <c r="F27" s="64" t="s">
        <v>38</v>
      </c>
      <c r="G27" s="68"/>
      <c r="H27" s="60"/>
      <c r="I27" s="60">
        <v>158</v>
      </c>
      <c r="J27" s="60"/>
      <c r="K27" s="60">
        <v>56</v>
      </c>
      <c r="L27" s="65">
        <f>SUM(H27:J27)/2.3</f>
        <v>68.69565217391305</v>
      </c>
      <c r="M27" s="66">
        <v>1</v>
      </c>
      <c r="N27" s="66"/>
      <c r="O27" s="66">
        <v>1</v>
      </c>
      <c r="P27" s="66"/>
      <c r="Q27" s="67">
        <v>10</v>
      </c>
    </row>
    <row r="28" spans="1:17" ht="26.25">
      <c r="A28" s="59">
        <v>0.49444444444444413</v>
      </c>
      <c r="B28" s="60"/>
      <c r="C28" s="61" t="s">
        <v>33</v>
      </c>
      <c r="D28" s="62">
        <v>390</v>
      </c>
      <c r="E28" s="63" t="s">
        <v>34</v>
      </c>
      <c r="F28" s="64" t="s">
        <v>35</v>
      </c>
      <c r="G28" s="64" t="s">
        <v>36</v>
      </c>
      <c r="H28" s="60"/>
      <c r="I28" s="60">
        <v>152</v>
      </c>
      <c r="J28" s="60"/>
      <c r="K28" s="60">
        <v>52</v>
      </c>
      <c r="L28" s="65">
        <f>SUM(H28:J28)/2.3</f>
        <v>66.08695652173914</v>
      </c>
      <c r="M28" s="66">
        <v>2</v>
      </c>
      <c r="N28" s="66"/>
      <c r="O28" s="66">
        <v>2</v>
      </c>
      <c r="P28" s="66"/>
      <c r="Q28" s="67">
        <v>9</v>
      </c>
    </row>
    <row r="29" spans="1:17" ht="26.25">
      <c r="A29" s="59">
        <v>0.475</v>
      </c>
      <c r="B29" s="60"/>
      <c r="C29" s="61" t="s">
        <v>33</v>
      </c>
      <c r="D29" s="62">
        <v>154</v>
      </c>
      <c r="E29" s="64" t="s">
        <v>39</v>
      </c>
      <c r="F29" s="64" t="s">
        <v>40</v>
      </c>
      <c r="G29" s="68"/>
      <c r="H29" s="60"/>
      <c r="I29" s="60">
        <v>144</v>
      </c>
      <c r="J29" s="60"/>
      <c r="K29" s="60">
        <v>50</v>
      </c>
      <c r="L29" s="65">
        <f>SUM(H29:J29)/2.3</f>
        <v>62.60869565217392</v>
      </c>
      <c r="M29" s="66">
        <v>3</v>
      </c>
      <c r="N29" s="66"/>
      <c r="O29" s="66">
        <v>3</v>
      </c>
      <c r="P29" s="66"/>
      <c r="Q29" s="67">
        <v>8</v>
      </c>
    </row>
    <row r="30" spans="1:17" ht="26.25">
      <c r="A30" s="59">
        <v>0.47013888888888866</v>
      </c>
      <c r="B30" s="60"/>
      <c r="C30" s="61" t="s">
        <v>33</v>
      </c>
      <c r="D30" s="62">
        <v>554</v>
      </c>
      <c r="E30" s="64" t="s">
        <v>41</v>
      </c>
      <c r="F30" s="64" t="s">
        <v>42</v>
      </c>
      <c r="G30" s="64"/>
      <c r="H30" s="60"/>
      <c r="I30" s="60">
        <v>143</v>
      </c>
      <c r="J30" s="60"/>
      <c r="K30" s="60">
        <v>50</v>
      </c>
      <c r="L30" s="65">
        <f>SUM(H30:J30)/2.3</f>
        <v>62.173913043478265</v>
      </c>
      <c r="M30" s="66">
        <v>4</v>
      </c>
      <c r="N30" s="66"/>
      <c r="O30" s="66">
        <v>4</v>
      </c>
      <c r="P30" s="66"/>
      <c r="Q30" s="67">
        <v>7</v>
      </c>
    </row>
    <row r="31" spans="1:17" ht="26.25">
      <c r="A31" s="59">
        <v>0.4993055555555552</v>
      </c>
      <c r="B31" s="60"/>
      <c r="C31" s="61" t="s">
        <v>33</v>
      </c>
      <c r="D31" s="62">
        <v>272</v>
      </c>
      <c r="E31" s="64" t="s">
        <v>43</v>
      </c>
      <c r="F31" s="63" t="s">
        <v>44</v>
      </c>
      <c r="G31" s="64" t="s">
        <v>45</v>
      </c>
      <c r="H31" s="60"/>
      <c r="I31" s="60">
        <v>132</v>
      </c>
      <c r="J31" s="60"/>
      <c r="K31" s="60">
        <v>46</v>
      </c>
      <c r="L31" s="65">
        <f>SUM(H31:J31)/2.3</f>
        <v>57.39130434782609</v>
      </c>
      <c r="M31" s="66">
        <v>5</v>
      </c>
      <c r="N31" s="66"/>
      <c r="O31" s="66">
        <v>5</v>
      </c>
      <c r="P31" s="66"/>
      <c r="Q31" s="67">
        <v>6</v>
      </c>
    </row>
    <row r="32" spans="1:17" ht="15.75">
      <c r="A32" s="59">
        <v>0.5041666666666663</v>
      </c>
      <c r="B32" s="60"/>
      <c r="C32" s="61"/>
      <c r="D32" s="62"/>
      <c r="E32" s="64" t="s">
        <v>46</v>
      </c>
      <c r="F32" s="64"/>
      <c r="G32" s="64"/>
      <c r="H32" s="60"/>
      <c r="I32" s="60"/>
      <c r="J32" s="60"/>
      <c r="K32" s="60"/>
      <c r="L32" s="65"/>
      <c r="M32" s="66"/>
      <c r="N32" s="66"/>
      <c r="O32" s="66"/>
      <c r="P32" s="66"/>
      <c r="Q32" s="67"/>
    </row>
    <row r="33" spans="1:17" ht="6.75" customHeight="1" thickBo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6"/>
      <c r="M33" s="77"/>
      <c r="N33" s="77"/>
      <c r="O33" s="77"/>
      <c r="P33" s="77"/>
      <c r="Q33" s="78"/>
    </row>
    <row r="34" spans="1:17" ht="6.75" customHeight="1" thickBo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6.25" thickBot="1">
      <c r="A35" s="1" t="s">
        <v>0</v>
      </c>
      <c r="B35" s="2"/>
      <c r="C35" s="2"/>
      <c r="D35" s="2"/>
      <c r="E35" s="2"/>
      <c r="F35" s="2"/>
      <c r="G35" s="3" t="s">
        <v>1</v>
      </c>
      <c r="H35" s="3"/>
      <c r="I35" s="3"/>
      <c r="J35" s="3"/>
      <c r="K35" s="3"/>
      <c r="L35" s="4"/>
      <c r="M35" s="5" t="s">
        <v>2</v>
      </c>
      <c r="N35" s="6"/>
      <c r="O35" s="6"/>
      <c r="P35" s="7">
        <v>6</v>
      </c>
      <c r="Q35" s="8">
        <v>6</v>
      </c>
    </row>
    <row r="36" spans="1:17" ht="20.25" thickBot="1">
      <c r="A36" s="9" t="s">
        <v>3</v>
      </c>
      <c r="B36" s="10"/>
      <c r="C36" s="10"/>
      <c r="D36" s="10"/>
      <c r="E36" s="10"/>
      <c r="F36" s="10"/>
      <c r="G36" s="11" t="s">
        <v>4</v>
      </c>
      <c r="H36" s="80" t="s">
        <v>52</v>
      </c>
      <c r="I36" s="80"/>
      <c r="J36" s="80"/>
      <c r="K36" s="80"/>
      <c r="L36" s="13"/>
      <c r="M36" s="14" t="s">
        <v>6</v>
      </c>
      <c r="N36" s="15"/>
      <c r="O36" s="16"/>
      <c r="P36" s="17">
        <f>SUM(L44:L50)/Q35</f>
        <v>65.76923076923077</v>
      </c>
      <c r="Q36" s="18"/>
    </row>
    <row r="37" spans="1:17" ht="19.5" thickBot="1">
      <c r="A37" s="9" t="s">
        <v>53</v>
      </c>
      <c r="B37" s="10"/>
      <c r="C37" s="10"/>
      <c r="D37" s="10"/>
      <c r="E37" s="10"/>
      <c r="F37" s="10"/>
      <c r="G37" s="19" t="s">
        <v>8</v>
      </c>
      <c r="H37" s="20" t="s">
        <v>9</v>
      </c>
      <c r="I37" s="20"/>
      <c r="J37" s="20"/>
      <c r="K37" s="20"/>
      <c r="L37" s="21"/>
      <c r="M37" s="21"/>
      <c r="N37" s="22"/>
      <c r="O37" s="23">
        <v>260</v>
      </c>
      <c r="P37" s="23"/>
      <c r="Q37" s="24"/>
    </row>
    <row r="38" spans="1:17" ht="19.5" customHeight="1">
      <c r="A38" s="25" t="s">
        <v>54</v>
      </c>
      <c r="B38" s="26"/>
      <c r="C38" s="26"/>
      <c r="D38" s="26"/>
      <c r="E38" s="26"/>
      <c r="F38" s="27"/>
      <c r="G38" s="28"/>
      <c r="H38" s="29" t="s">
        <v>11</v>
      </c>
      <c r="I38" s="29"/>
      <c r="J38" s="30"/>
      <c r="K38" s="30"/>
      <c r="L38" s="31"/>
      <c r="M38" s="32"/>
      <c r="N38" s="32"/>
      <c r="O38" s="33"/>
      <c r="P38" s="33"/>
      <c r="Q38" s="24"/>
    </row>
    <row r="39" spans="1:17" ht="20.25" thickBot="1">
      <c r="A39" s="34" t="s">
        <v>55</v>
      </c>
      <c r="B39" s="35"/>
      <c r="C39" s="35"/>
      <c r="D39" s="35"/>
      <c r="E39" s="35"/>
      <c r="F39" s="36"/>
      <c r="G39" s="37"/>
      <c r="H39" s="37"/>
      <c r="I39" s="37"/>
      <c r="J39" s="37"/>
      <c r="K39" s="37"/>
      <c r="L39" s="37"/>
      <c r="M39" s="37"/>
      <c r="N39" s="37"/>
      <c r="O39" s="33"/>
      <c r="P39" s="33"/>
      <c r="Q39" s="24"/>
    </row>
    <row r="40" spans="1:17" ht="6.75" customHeight="1" thickBot="1">
      <c r="A40" s="38"/>
      <c r="B40" s="37"/>
      <c r="C40" s="39"/>
      <c r="D40" s="37"/>
      <c r="E40" s="37"/>
      <c r="F40" s="37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ht="15.75">
      <c r="A41" s="42" t="s">
        <v>13</v>
      </c>
      <c r="B41" s="43" t="s">
        <v>14</v>
      </c>
      <c r="C41" s="43" t="s">
        <v>15</v>
      </c>
      <c r="D41" s="43" t="s">
        <v>16</v>
      </c>
      <c r="E41" s="44" t="s">
        <v>17</v>
      </c>
      <c r="F41" s="45" t="s">
        <v>18</v>
      </c>
      <c r="G41" s="46" t="s">
        <v>19</v>
      </c>
      <c r="H41" s="43" t="s">
        <v>20</v>
      </c>
      <c r="I41" s="43" t="s">
        <v>20</v>
      </c>
      <c r="J41" s="43" t="s">
        <v>20</v>
      </c>
      <c r="K41" s="43" t="s">
        <v>21</v>
      </c>
      <c r="L41" s="43" t="s">
        <v>22</v>
      </c>
      <c r="M41" s="47" t="s">
        <v>23</v>
      </c>
      <c r="N41" s="47"/>
      <c r="O41" s="47"/>
      <c r="P41" s="47"/>
      <c r="Q41" s="48"/>
    </row>
    <row r="42" spans="1:17" ht="16.5" thickBot="1">
      <c r="A42" s="49"/>
      <c r="B42" s="50"/>
      <c r="C42" s="51" t="s">
        <v>24</v>
      </c>
      <c r="D42" s="52"/>
      <c r="E42" s="53" t="s">
        <v>25</v>
      </c>
      <c r="F42" s="53" t="s">
        <v>26</v>
      </c>
      <c r="G42" s="52" t="s">
        <v>27</v>
      </c>
      <c r="H42" s="52" t="s">
        <v>28</v>
      </c>
      <c r="I42" s="52" t="s">
        <v>29</v>
      </c>
      <c r="J42" s="52" t="s">
        <v>30</v>
      </c>
      <c r="K42" s="52" t="s">
        <v>24</v>
      </c>
      <c r="L42" s="52"/>
      <c r="M42" s="52" t="s">
        <v>31</v>
      </c>
      <c r="N42" s="52" t="s">
        <v>28</v>
      </c>
      <c r="O42" s="52" t="s">
        <v>29</v>
      </c>
      <c r="P42" s="52" t="s">
        <v>30</v>
      </c>
      <c r="Q42" s="54" t="s">
        <v>32</v>
      </c>
    </row>
    <row r="43" spans="1:17" ht="4.5" customHeight="1">
      <c r="A43" s="55"/>
      <c r="B43" s="56"/>
      <c r="C43" s="56"/>
      <c r="D43" s="56"/>
      <c r="E43" s="57"/>
      <c r="F43" s="5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8"/>
    </row>
    <row r="44" spans="1:17" ht="26.25">
      <c r="A44" s="59">
        <v>0.5402777777777806</v>
      </c>
      <c r="B44" s="81"/>
      <c r="C44" s="61" t="s">
        <v>56</v>
      </c>
      <c r="D44" s="62">
        <v>184</v>
      </c>
      <c r="E44" s="63" t="s">
        <v>57</v>
      </c>
      <c r="F44" s="64" t="s">
        <v>58</v>
      </c>
      <c r="G44" s="64" t="s">
        <v>59</v>
      </c>
      <c r="H44" s="60">
        <v>184</v>
      </c>
      <c r="I44" s="60"/>
      <c r="J44" s="60"/>
      <c r="K44" s="60">
        <v>65</v>
      </c>
      <c r="L44" s="65">
        <f aca="true" t="shared" si="0" ref="L44:L49">SUM(H44:J44)/2.6</f>
        <v>70.76923076923077</v>
      </c>
      <c r="M44" s="66">
        <v>1</v>
      </c>
      <c r="N44" s="66">
        <v>1</v>
      </c>
      <c r="O44" s="66"/>
      <c r="P44" s="66"/>
      <c r="Q44" s="67">
        <v>10</v>
      </c>
    </row>
    <row r="45" spans="1:17" ht="26.25">
      <c r="A45" s="59">
        <v>0.5513888888888924</v>
      </c>
      <c r="B45" s="81"/>
      <c r="C45" s="61" t="s">
        <v>56</v>
      </c>
      <c r="D45" s="62">
        <v>853</v>
      </c>
      <c r="E45" s="63" t="s">
        <v>60</v>
      </c>
      <c r="F45" s="63" t="s">
        <v>61</v>
      </c>
      <c r="G45" s="64" t="s">
        <v>62</v>
      </c>
      <c r="H45" s="82">
        <v>181</v>
      </c>
      <c r="I45" s="82"/>
      <c r="J45" s="82"/>
      <c r="K45" s="82">
        <v>64</v>
      </c>
      <c r="L45" s="65">
        <f t="shared" si="0"/>
        <v>69.61538461538461</v>
      </c>
      <c r="M45" s="83">
        <v>2</v>
      </c>
      <c r="N45" s="83">
        <v>2</v>
      </c>
      <c r="O45" s="83"/>
      <c r="P45" s="83"/>
      <c r="Q45" s="84">
        <v>9</v>
      </c>
    </row>
    <row r="46" spans="1:17" ht="26.25">
      <c r="A46" s="59">
        <v>0.56805555555556</v>
      </c>
      <c r="B46" s="81"/>
      <c r="C46" s="61" t="s">
        <v>33</v>
      </c>
      <c r="D46" s="62">
        <v>953</v>
      </c>
      <c r="E46" s="64" t="s">
        <v>63</v>
      </c>
      <c r="F46" s="64" t="s">
        <v>64</v>
      </c>
      <c r="G46" s="64" t="s">
        <v>65</v>
      </c>
      <c r="H46" s="82"/>
      <c r="I46" s="82">
        <v>171</v>
      </c>
      <c r="J46" s="82"/>
      <c r="K46" s="82">
        <v>59</v>
      </c>
      <c r="L46" s="65">
        <f t="shared" si="0"/>
        <v>65.76923076923077</v>
      </c>
      <c r="M46" s="83">
        <v>3</v>
      </c>
      <c r="N46" s="83"/>
      <c r="O46" s="83">
        <v>1</v>
      </c>
      <c r="P46" s="83"/>
      <c r="Q46" s="84">
        <v>8</v>
      </c>
    </row>
    <row r="47" spans="1:17" ht="26.25">
      <c r="A47" s="59">
        <v>0.5180555555555572</v>
      </c>
      <c r="B47" s="81"/>
      <c r="C47" s="61" t="s">
        <v>33</v>
      </c>
      <c r="D47" s="62">
        <v>128</v>
      </c>
      <c r="E47" s="64" t="s">
        <v>66</v>
      </c>
      <c r="F47" s="64" t="s">
        <v>42</v>
      </c>
      <c r="G47" s="64"/>
      <c r="H47" s="82"/>
      <c r="I47" s="82">
        <v>165</v>
      </c>
      <c r="J47" s="82"/>
      <c r="K47" s="82">
        <v>58</v>
      </c>
      <c r="L47" s="65">
        <f t="shared" si="0"/>
        <v>63.46153846153846</v>
      </c>
      <c r="M47" s="83">
        <v>4</v>
      </c>
      <c r="N47" s="83"/>
      <c r="O47" s="83">
        <v>2</v>
      </c>
      <c r="P47" s="83"/>
      <c r="Q47" s="84">
        <v>7</v>
      </c>
    </row>
    <row r="48" spans="1:17" ht="26.25">
      <c r="A48" s="59">
        <v>0.5569444444444482</v>
      </c>
      <c r="B48" s="81"/>
      <c r="C48" s="61" t="s">
        <v>33</v>
      </c>
      <c r="D48" s="62">
        <v>276</v>
      </c>
      <c r="E48" s="64" t="s">
        <v>67</v>
      </c>
      <c r="F48" s="64" t="s">
        <v>68</v>
      </c>
      <c r="G48" s="64" t="s">
        <v>69</v>
      </c>
      <c r="H48" s="82"/>
      <c r="I48" s="82">
        <v>163</v>
      </c>
      <c r="J48" s="82"/>
      <c r="K48" s="82">
        <v>52</v>
      </c>
      <c r="L48" s="65">
        <f t="shared" si="0"/>
        <v>62.69230769230769</v>
      </c>
      <c r="M48" s="83">
        <v>5</v>
      </c>
      <c r="N48" s="83"/>
      <c r="O48" s="83">
        <v>3</v>
      </c>
      <c r="P48" s="83"/>
      <c r="Q48" s="84">
        <v>6</v>
      </c>
    </row>
    <row r="49" spans="1:17" ht="26.25">
      <c r="A49" s="59">
        <v>0.5458333333333365</v>
      </c>
      <c r="B49" s="81"/>
      <c r="C49" s="61" t="s">
        <v>33</v>
      </c>
      <c r="D49" s="62">
        <v>520</v>
      </c>
      <c r="E49" s="63" t="s">
        <v>70</v>
      </c>
      <c r="F49" s="63" t="s">
        <v>71</v>
      </c>
      <c r="G49" s="64" t="s">
        <v>72</v>
      </c>
      <c r="H49" s="82"/>
      <c r="I49" s="82">
        <v>162</v>
      </c>
      <c r="J49" s="82"/>
      <c r="K49" s="82">
        <v>57</v>
      </c>
      <c r="L49" s="65">
        <f t="shared" si="0"/>
        <v>62.30769230769231</v>
      </c>
      <c r="M49" s="83">
        <v>6</v>
      </c>
      <c r="N49" s="83"/>
      <c r="O49" s="83">
        <v>4</v>
      </c>
      <c r="P49" s="83"/>
      <c r="Q49" s="84">
        <v>5</v>
      </c>
    </row>
    <row r="50" spans="1:17" ht="15.75">
      <c r="A50" s="59">
        <v>0.5736111111111158</v>
      </c>
      <c r="B50" s="60"/>
      <c r="C50" s="60"/>
      <c r="D50" s="60"/>
      <c r="E50" s="60" t="s">
        <v>46</v>
      </c>
      <c r="F50" s="85"/>
      <c r="G50" s="60"/>
      <c r="H50" s="82"/>
      <c r="I50" s="82"/>
      <c r="J50" s="82"/>
      <c r="K50" s="82"/>
      <c r="L50" s="65"/>
      <c r="M50" s="83"/>
      <c r="N50" s="83"/>
      <c r="O50" s="83"/>
      <c r="P50" s="83"/>
      <c r="Q50" s="84"/>
    </row>
    <row r="51" spans="1:17" ht="6" customHeight="1" thickBot="1">
      <c r="A51" s="70"/>
      <c r="B51" s="71"/>
      <c r="C51" s="72"/>
      <c r="D51" s="73"/>
      <c r="E51" s="75"/>
      <c r="F51" s="75"/>
      <c r="G51" s="75"/>
      <c r="H51" s="71"/>
      <c r="I51" s="71"/>
      <c r="J51" s="71"/>
      <c r="K51" s="71"/>
      <c r="L51" s="76"/>
      <c r="M51" s="77"/>
      <c r="N51" s="77"/>
      <c r="O51" s="77"/>
      <c r="P51" s="77"/>
      <c r="Q51" s="78"/>
    </row>
    <row r="52" spans="1:17" ht="6.75" customHeight="1" thickBo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26.25" thickBot="1">
      <c r="A53" s="1" t="s">
        <v>0</v>
      </c>
      <c r="B53" s="2"/>
      <c r="C53" s="2"/>
      <c r="D53" s="2"/>
      <c r="E53" s="2"/>
      <c r="F53" s="2"/>
      <c r="G53" s="3" t="s">
        <v>1</v>
      </c>
      <c r="H53" s="3"/>
      <c r="I53" s="3"/>
      <c r="J53" s="3"/>
      <c r="K53" s="3"/>
      <c r="L53" s="4"/>
      <c r="M53" s="5" t="s">
        <v>2</v>
      </c>
      <c r="N53" s="6"/>
      <c r="O53" s="6"/>
      <c r="P53" s="7">
        <v>10</v>
      </c>
      <c r="Q53" s="8">
        <v>10</v>
      </c>
    </row>
    <row r="54" spans="1:17" ht="20.25" thickBot="1">
      <c r="A54" s="9" t="s">
        <v>3</v>
      </c>
      <c r="B54" s="10"/>
      <c r="C54" s="10"/>
      <c r="D54" s="10"/>
      <c r="E54" s="10"/>
      <c r="F54" s="10"/>
      <c r="G54" s="11" t="s">
        <v>4</v>
      </c>
      <c r="H54" s="80" t="s">
        <v>73</v>
      </c>
      <c r="I54" s="80"/>
      <c r="J54" s="80"/>
      <c r="K54" s="80"/>
      <c r="L54" s="13"/>
      <c r="M54" s="14" t="s">
        <v>6</v>
      </c>
      <c r="N54" s="15"/>
      <c r="O54" s="16"/>
      <c r="P54" s="17">
        <f>SUM(L62:L72)/Q53</f>
        <v>62.03571428571429</v>
      </c>
      <c r="Q54" s="18"/>
    </row>
    <row r="55" spans="1:17" ht="18" customHeight="1" thickBot="1">
      <c r="A55" s="9" t="s">
        <v>74</v>
      </c>
      <c r="B55" s="10"/>
      <c r="C55" s="10"/>
      <c r="D55" s="10"/>
      <c r="E55" s="10"/>
      <c r="F55" s="10"/>
      <c r="G55" s="19" t="s">
        <v>8</v>
      </c>
      <c r="H55" s="86" t="s">
        <v>75</v>
      </c>
      <c r="I55" s="20"/>
      <c r="J55" s="20"/>
      <c r="K55" s="20"/>
      <c r="L55" s="21"/>
      <c r="M55" s="21"/>
      <c r="N55" s="22"/>
      <c r="O55" s="23">
        <v>280</v>
      </c>
      <c r="P55" s="23"/>
      <c r="Q55" s="24"/>
    </row>
    <row r="56" spans="1:17" ht="19.5" customHeight="1">
      <c r="A56" s="25" t="s">
        <v>76</v>
      </c>
      <c r="B56" s="26"/>
      <c r="C56" s="26"/>
      <c r="D56" s="26"/>
      <c r="E56" s="26"/>
      <c r="F56" s="27"/>
      <c r="G56" s="28"/>
      <c r="H56" s="29" t="s">
        <v>50</v>
      </c>
      <c r="I56" s="29"/>
      <c r="J56" s="30"/>
      <c r="K56" s="30"/>
      <c r="L56" s="31"/>
      <c r="M56" s="32"/>
      <c r="N56" s="32"/>
      <c r="O56" s="33"/>
      <c r="P56" s="33"/>
      <c r="Q56" s="24"/>
    </row>
    <row r="57" spans="1:17" ht="20.25" thickBot="1">
      <c r="A57" s="34" t="s">
        <v>77</v>
      </c>
      <c r="B57" s="35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  <c r="N57" s="37"/>
      <c r="O57" s="33"/>
      <c r="P57" s="33"/>
      <c r="Q57" s="24"/>
    </row>
    <row r="58" spans="1:17" ht="6.75" customHeight="1" thickBot="1">
      <c r="A58" s="38"/>
      <c r="B58" s="37"/>
      <c r="C58" s="39"/>
      <c r="D58" s="37"/>
      <c r="E58" s="37"/>
      <c r="F58" s="37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</row>
    <row r="59" spans="1:17" ht="15.75">
      <c r="A59" s="42" t="s">
        <v>13</v>
      </c>
      <c r="B59" s="43" t="s">
        <v>14</v>
      </c>
      <c r="C59" s="43" t="s">
        <v>15</v>
      </c>
      <c r="D59" s="43" t="s">
        <v>16</v>
      </c>
      <c r="E59" s="44" t="s">
        <v>17</v>
      </c>
      <c r="F59" s="45" t="s">
        <v>18</v>
      </c>
      <c r="G59" s="46" t="s">
        <v>19</v>
      </c>
      <c r="H59" s="43" t="s">
        <v>20</v>
      </c>
      <c r="I59" s="43" t="s">
        <v>20</v>
      </c>
      <c r="J59" s="43" t="s">
        <v>20</v>
      </c>
      <c r="K59" s="43" t="s">
        <v>21</v>
      </c>
      <c r="L59" s="43" t="s">
        <v>22</v>
      </c>
      <c r="M59" s="47" t="s">
        <v>23</v>
      </c>
      <c r="N59" s="47"/>
      <c r="O59" s="47"/>
      <c r="P59" s="47"/>
      <c r="Q59" s="48"/>
    </row>
    <row r="60" spans="1:17" ht="16.5" thickBot="1">
      <c r="A60" s="49"/>
      <c r="B60" s="50"/>
      <c r="C60" s="51" t="s">
        <v>24</v>
      </c>
      <c r="D60" s="52"/>
      <c r="E60" s="53" t="s">
        <v>25</v>
      </c>
      <c r="F60" s="53" t="s">
        <v>26</v>
      </c>
      <c r="G60" s="52" t="s">
        <v>27</v>
      </c>
      <c r="H60" s="52" t="s">
        <v>28</v>
      </c>
      <c r="I60" s="52" t="s">
        <v>29</v>
      </c>
      <c r="J60" s="52" t="s">
        <v>30</v>
      </c>
      <c r="K60" s="52" t="s">
        <v>24</v>
      </c>
      <c r="L60" s="52"/>
      <c r="M60" s="52" t="s">
        <v>31</v>
      </c>
      <c r="N60" s="52" t="s">
        <v>28</v>
      </c>
      <c r="O60" s="52" t="s">
        <v>29</v>
      </c>
      <c r="P60" s="52" t="s">
        <v>30</v>
      </c>
      <c r="Q60" s="54" t="s">
        <v>32</v>
      </c>
    </row>
    <row r="61" spans="1:17" ht="6" customHeight="1">
      <c r="A61" s="55"/>
      <c r="B61" s="56"/>
      <c r="C61" s="56"/>
      <c r="D61" s="56"/>
      <c r="E61" s="57"/>
      <c r="F61" s="5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8"/>
    </row>
    <row r="62" spans="1:17" ht="26.25">
      <c r="A62" s="59">
        <v>0.5520833333333333</v>
      </c>
      <c r="B62" s="60"/>
      <c r="C62" s="61" t="s">
        <v>56</v>
      </c>
      <c r="D62" s="62">
        <v>6</v>
      </c>
      <c r="E62" s="64" t="s">
        <v>78</v>
      </c>
      <c r="F62" s="64" t="s">
        <v>79</v>
      </c>
      <c r="G62" s="64" t="s">
        <v>80</v>
      </c>
      <c r="H62" s="60">
        <v>186</v>
      </c>
      <c r="I62" s="60"/>
      <c r="J62" s="60"/>
      <c r="K62" s="60">
        <v>54</v>
      </c>
      <c r="L62" s="65">
        <f aca="true" t="shared" si="1" ref="L62:L71">SUM(H62:J62)/2.8</f>
        <v>66.42857142857143</v>
      </c>
      <c r="M62" s="66">
        <v>1</v>
      </c>
      <c r="N62" s="66">
        <v>1</v>
      </c>
      <c r="O62" s="66"/>
      <c r="P62" s="66"/>
      <c r="Q62" s="67">
        <v>10</v>
      </c>
    </row>
    <row r="63" spans="1:17" ht="26.25">
      <c r="A63" s="59">
        <v>0.5743055555555554</v>
      </c>
      <c r="B63" s="60"/>
      <c r="C63" s="61" t="s">
        <v>33</v>
      </c>
      <c r="D63" s="62">
        <v>520</v>
      </c>
      <c r="E63" s="63" t="s">
        <v>70</v>
      </c>
      <c r="F63" s="63" t="s">
        <v>71</v>
      </c>
      <c r="G63" s="64" t="s">
        <v>72</v>
      </c>
      <c r="H63" s="60"/>
      <c r="I63" s="60">
        <v>185</v>
      </c>
      <c r="J63" s="60"/>
      <c r="K63" s="60">
        <v>52</v>
      </c>
      <c r="L63" s="65">
        <f t="shared" si="1"/>
        <v>66.07142857142857</v>
      </c>
      <c r="M63" s="66">
        <v>2</v>
      </c>
      <c r="N63" s="66"/>
      <c r="O63" s="66">
        <v>1</v>
      </c>
      <c r="P63" s="66"/>
      <c r="Q63" s="67">
        <v>9</v>
      </c>
    </row>
    <row r="64" spans="1:17" ht="26.25">
      <c r="A64" s="59">
        <v>0.5965277777777775</v>
      </c>
      <c r="B64" s="60"/>
      <c r="C64" s="61" t="s">
        <v>33</v>
      </c>
      <c r="D64" s="62">
        <v>953</v>
      </c>
      <c r="E64" s="64" t="s">
        <v>63</v>
      </c>
      <c r="F64" s="64" t="s">
        <v>64</v>
      </c>
      <c r="G64" s="64" t="s">
        <v>65</v>
      </c>
      <c r="H64" s="60"/>
      <c r="I64" s="60">
        <v>184</v>
      </c>
      <c r="J64" s="60"/>
      <c r="K64" s="60">
        <v>54</v>
      </c>
      <c r="L64" s="65">
        <f t="shared" si="1"/>
        <v>65.71428571428572</v>
      </c>
      <c r="M64" s="66">
        <v>3</v>
      </c>
      <c r="N64" s="66"/>
      <c r="O64" s="66">
        <v>2</v>
      </c>
      <c r="P64" s="66"/>
      <c r="Q64" s="67">
        <v>8</v>
      </c>
    </row>
    <row r="65" spans="1:17" ht="26.25">
      <c r="A65" s="59">
        <v>0.56875</v>
      </c>
      <c r="B65" s="60"/>
      <c r="C65" s="61" t="s">
        <v>56</v>
      </c>
      <c r="D65" s="62">
        <v>184</v>
      </c>
      <c r="E65" s="63" t="s">
        <v>57</v>
      </c>
      <c r="F65" s="64" t="s">
        <v>58</v>
      </c>
      <c r="G65" s="64" t="s">
        <v>59</v>
      </c>
      <c r="H65" s="60">
        <v>178</v>
      </c>
      <c r="I65" s="60"/>
      <c r="J65" s="60"/>
      <c r="K65" s="60">
        <v>52</v>
      </c>
      <c r="L65" s="65">
        <f t="shared" si="1"/>
        <v>63.57142857142858</v>
      </c>
      <c r="M65" s="66" t="s">
        <v>81</v>
      </c>
      <c r="N65" s="66">
        <v>2</v>
      </c>
      <c r="O65" s="66"/>
      <c r="P65" s="66"/>
      <c r="Q65" s="67">
        <v>7</v>
      </c>
    </row>
    <row r="66" spans="1:17" ht="26.25">
      <c r="A66" s="59">
        <v>0.590972222222222</v>
      </c>
      <c r="B66" s="60"/>
      <c r="C66" s="61" t="s">
        <v>33</v>
      </c>
      <c r="D66" s="62">
        <v>276</v>
      </c>
      <c r="E66" s="64" t="s">
        <v>67</v>
      </c>
      <c r="F66" s="64" t="s">
        <v>68</v>
      </c>
      <c r="G66" s="64" t="s">
        <v>69</v>
      </c>
      <c r="H66" s="60"/>
      <c r="I66" s="60">
        <v>178</v>
      </c>
      <c r="J66" s="60"/>
      <c r="K66" s="60">
        <v>52</v>
      </c>
      <c r="L66" s="65">
        <f t="shared" si="1"/>
        <v>63.57142857142858</v>
      </c>
      <c r="M66" s="66" t="s">
        <v>81</v>
      </c>
      <c r="N66" s="66"/>
      <c r="O66" s="66">
        <v>3</v>
      </c>
      <c r="P66" s="66"/>
      <c r="Q66" s="67">
        <v>7</v>
      </c>
    </row>
    <row r="67" spans="1:17" ht="26.25">
      <c r="A67" s="59">
        <v>0.5854166666666665</v>
      </c>
      <c r="B67" s="60"/>
      <c r="C67" s="61" t="s">
        <v>56</v>
      </c>
      <c r="D67" s="62">
        <v>853</v>
      </c>
      <c r="E67" s="63" t="s">
        <v>60</v>
      </c>
      <c r="F67" s="63" t="s">
        <v>61</v>
      </c>
      <c r="G67" s="64" t="s">
        <v>62</v>
      </c>
      <c r="H67" s="60">
        <v>175</v>
      </c>
      <c r="I67" s="60"/>
      <c r="J67" s="60"/>
      <c r="K67" s="60">
        <v>50</v>
      </c>
      <c r="L67" s="65">
        <f t="shared" si="1"/>
        <v>62.50000000000001</v>
      </c>
      <c r="M67" s="66">
        <v>6</v>
      </c>
      <c r="N67" s="66">
        <v>3</v>
      </c>
      <c r="O67" s="66"/>
      <c r="P67" s="66"/>
      <c r="Q67" s="67">
        <v>5</v>
      </c>
    </row>
    <row r="68" spans="1:17" ht="26.25">
      <c r="A68" s="59">
        <v>0.5798611111111109</v>
      </c>
      <c r="B68" s="60"/>
      <c r="C68" s="61" t="s">
        <v>56</v>
      </c>
      <c r="D68" s="62">
        <v>381</v>
      </c>
      <c r="E68" s="64" t="s">
        <v>82</v>
      </c>
      <c r="F68" s="64" t="s">
        <v>83</v>
      </c>
      <c r="G68" s="64" t="s">
        <v>84</v>
      </c>
      <c r="H68" s="60">
        <v>174</v>
      </c>
      <c r="I68" s="60"/>
      <c r="J68" s="60"/>
      <c r="K68" s="60">
        <v>50</v>
      </c>
      <c r="L68" s="65">
        <f t="shared" si="1"/>
        <v>62.142857142857146</v>
      </c>
      <c r="M68" s="66">
        <v>7</v>
      </c>
      <c r="N68" s="66">
        <v>4</v>
      </c>
      <c r="O68" s="66"/>
      <c r="P68" s="66"/>
      <c r="Q68" s="67">
        <v>4</v>
      </c>
    </row>
    <row r="69" spans="1:17" ht="26.25">
      <c r="A69" s="59">
        <v>0.5243055555555556</v>
      </c>
      <c r="B69" s="60"/>
      <c r="C69" s="61" t="s">
        <v>33</v>
      </c>
      <c r="D69" s="62">
        <v>65</v>
      </c>
      <c r="E69" s="63" t="s">
        <v>85</v>
      </c>
      <c r="F69" s="63" t="s">
        <v>86</v>
      </c>
      <c r="G69" s="64" t="s">
        <v>87</v>
      </c>
      <c r="H69" s="60"/>
      <c r="I69" s="60">
        <v>173</v>
      </c>
      <c r="J69" s="60"/>
      <c r="K69" s="60">
        <v>50</v>
      </c>
      <c r="L69" s="65">
        <f t="shared" si="1"/>
        <v>61.78571428571429</v>
      </c>
      <c r="M69" s="66">
        <v>8</v>
      </c>
      <c r="N69" s="66"/>
      <c r="O69" s="66">
        <v>4</v>
      </c>
      <c r="P69" s="66"/>
      <c r="Q69" s="67">
        <v>3</v>
      </c>
    </row>
    <row r="70" spans="1:17" ht="26.25">
      <c r="A70" s="59">
        <v>0.5465277777777777</v>
      </c>
      <c r="B70" s="60"/>
      <c r="C70" s="61" t="s">
        <v>33</v>
      </c>
      <c r="D70" s="62">
        <v>128</v>
      </c>
      <c r="E70" s="64" t="s">
        <v>66</v>
      </c>
      <c r="F70" s="64" t="s">
        <v>42</v>
      </c>
      <c r="G70" s="64"/>
      <c r="H70" s="60"/>
      <c r="I70" s="60">
        <v>161</v>
      </c>
      <c r="J70" s="60"/>
      <c r="K70" s="60">
        <v>44</v>
      </c>
      <c r="L70" s="65">
        <f t="shared" si="1"/>
        <v>57.50000000000001</v>
      </c>
      <c r="M70" s="66">
        <v>9</v>
      </c>
      <c r="N70" s="66"/>
      <c r="O70" s="66">
        <v>5</v>
      </c>
      <c r="P70" s="66"/>
      <c r="Q70" s="67">
        <v>2</v>
      </c>
    </row>
    <row r="71" spans="1:17" ht="26.25">
      <c r="A71" s="59">
        <v>0.5409722222222222</v>
      </c>
      <c r="B71" s="60"/>
      <c r="C71" s="61" t="s">
        <v>56</v>
      </c>
      <c r="D71" s="62">
        <v>477</v>
      </c>
      <c r="E71" s="64" t="s">
        <v>88</v>
      </c>
      <c r="F71" s="64" t="s">
        <v>89</v>
      </c>
      <c r="G71" s="64" t="s">
        <v>59</v>
      </c>
      <c r="H71" s="60">
        <v>143</v>
      </c>
      <c r="I71" s="60"/>
      <c r="J71" s="60"/>
      <c r="K71" s="60">
        <v>42</v>
      </c>
      <c r="L71" s="65">
        <f t="shared" si="1"/>
        <v>51.07142857142858</v>
      </c>
      <c r="M71" s="66">
        <v>10</v>
      </c>
      <c r="N71" s="66">
        <v>5</v>
      </c>
      <c r="O71" s="66"/>
      <c r="P71" s="66"/>
      <c r="Q71" s="67">
        <v>1</v>
      </c>
    </row>
    <row r="72" spans="1:17" ht="15.75">
      <c r="A72" s="59">
        <v>0.6020833333333332</v>
      </c>
      <c r="B72" s="60"/>
      <c r="C72" s="60"/>
      <c r="D72" s="60"/>
      <c r="E72" s="60" t="s">
        <v>46</v>
      </c>
      <c r="F72" s="60"/>
      <c r="G72" s="60"/>
      <c r="H72" s="60"/>
      <c r="I72" s="60"/>
      <c r="J72" s="60"/>
      <c r="K72" s="60"/>
      <c r="L72" s="65"/>
      <c r="M72" s="66"/>
      <c r="N72" s="66"/>
      <c r="O72" s="66"/>
      <c r="P72" s="66"/>
      <c r="Q72" s="67"/>
    </row>
    <row r="73" spans="1:17" ht="4.5" customHeight="1" thickBot="1">
      <c r="A73" s="87"/>
      <c r="B73" s="88"/>
      <c r="C73" s="89"/>
      <c r="D73" s="90"/>
      <c r="E73" s="91"/>
      <c r="F73" s="91"/>
      <c r="G73" s="91"/>
      <c r="H73" s="88"/>
      <c r="I73" s="88"/>
      <c r="J73" s="88"/>
      <c r="K73" s="88"/>
      <c r="L73" s="92"/>
      <c r="M73" s="93"/>
      <c r="N73" s="93"/>
      <c r="O73" s="93"/>
      <c r="P73" s="93"/>
      <c r="Q73" s="94"/>
    </row>
    <row r="74" spans="1:17" ht="6.75" customHeight="1" thickBo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ht="26.25" thickBot="1">
      <c r="A75" s="1" t="s">
        <v>0</v>
      </c>
      <c r="B75" s="2"/>
      <c r="C75" s="2"/>
      <c r="D75" s="2"/>
      <c r="E75" s="2"/>
      <c r="F75" s="2"/>
      <c r="G75" s="3" t="s">
        <v>1</v>
      </c>
      <c r="H75" s="3"/>
      <c r="I75" s="3"/>
      <c r="J75" s="3"/>
      <c r="K75" s="3"/>
      <c r="L75" s="4"/>
      <c r="M75" s="5" t="s">
        <v>2</v>
      </c>
      <c r="N75" s="6"/>
      <c r="O75" s="6"/>
      <c r="P75" s="7">
        <v>5</v>
      </c>
      <c r="Q75" s="8">
        <v>5</v>
      </c>
    </row>
    <row r="76" spans="1:17" ht="20.25" thickBot="1">
      <c r="A76" s="9" t="s">
        <v>3</v>
      </c>
      <c r="B76" s="10"/>
      <c r="C76" s="10"/>
      <c r="D76" s="10"/>
      <c r="E76" s="10"/>
      <c r="F76" s="10"/>
      <c r="G76" s="11" t="s">
        <v>4</v>
      </c>
      <c r="H76" s="80" t="s">
        <v>52</v>
      </c>
      <c r="I76" s="80"/>
      <c r="J76" s="80"/>
      <c r="K76" s="80"/>
      <c r="L76" s="13"/>
      <c r="M76" s="14" t="s">
        <v>6</v>
      </c>
      <c r="N76" s="15"/>
      <c r="O76" s="16"/>
      <c r="P76" s="17">
        <f>SUM(L84:L89)/Q75</f>
        <v>63.51724137931035</v>
      </c>
      <c r="Q76" s="18"/>
    </row>
    <row r="77" spans="1:17" ht="19.5" thickBot="1">
      <c r="A77" s="9" t="s">
        <v>90</v>
      </c>
      <c r="B77" s="10"/>
      <c r="C77" s="10"/>
      <c r="D77" s="10"/>
      <c r="E77" s="10"/>
      <c r="F77" s="10"/>
      <c r="G77" s="19" t="s">
        <v>8</v>
      </c>
      <c r="H77" s="20" t="s">
        <v>91</v>
      </c>
      <c r="I77" s="20"/>
      <c r="J77" s="20"/>
      <c r="K77" s="20"/>
      <c r="L77" s="21"/>
      <c r="M77" s="21"/>
      <c r="N77" s="22"/>
      <c r="O77" s="23">
        <v>290</v>
      </c>
      <c r="P77" s="23"/>
      <c r="Q77" s="24"/>
    </row>
    <row r="78" spans="1:17" ht="19.5" customHeight="1">
      <c r="A78" s="25" t="s">
        <v>54</v>
      </c>
      <c r="B78" s="26"/>
      <c r="C78" s="26"/>
      <c r="D78" s="26"/>
      <c r="E78" s="26"/>
      <c r="F78" s="27"/>
      <c r="G78" s="28"/>
      <c r="H78" s="29" t="s">
        <v>11</v>
      </c>
      <c r="I78" s="29"/>
      <c r="J78" s="30"/>
      <c r="K78" s="30"/>
      <c r="L78" s="95"/>
      <c r="M78" s="32"/>
      <c r="N78" s="32"/>
      <c r="O78" s="33"/>
      <c r="P78" s="33"/>
      <c r="Q78" s="24"/>
    </row>
    <row r="79" spans="1:17" ht="20.25" thickBot="1">
      <c r="A79" s="34" t="s">
        <v>92</v>
      </c>
      <c r="B79" s="35"/>
      <c r="C79" s="35"/>
      <c r="D79" s="35"/>
      <c r="E79" s="35"/>
      <c r="F79" s="36"/>
      <c r="G79" s="37"/>
      <c r="H79" s="37"/>
      <c r="I79" s="37"/>
      <c r="J79" s="37"/>
      <c r="K79" s="37"/>
      <c r="L79" s="37"/>
      <c r="M79" s="37"/>
      <c r="N79" s="37"/>
      <c r="O79" s="33"/>
      <c r="P79" s="33"/>
      <c r="Q79" s="24"/>
    </row>
    <row r="80" spans="1:17" ht="6.75" customHeight="1" thickBot="1">
      <c r="A80" s="38"/>
      <c r="B80" s="37"/>
      <c r="C80" s="39"/>
      <c r="D80" s="37"/>
      <c r="E80" s="37"/>
      <c r="F80" s="37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5.75">
      <c r="A81" s="42" t="s">
        <v>13</v>
      </c>
      <c r="B81" s="43" t="s">
        <v>14</v>
      </c>
      <c r="C81" s="43" t="s">
        <v>15</v>
      </c>
      <c r="D81" s="43" t="s">
        <v>16</v>
      </c>
      <c r="E81" s="44" t="s">
        <v>17</v>
      </c>
      <c r="F81" s="45" t="s">
        <v>18</v>
      </c>
      <c r="G81" s="46" t="s">
        <v>19</v>
      </c>
      <c r="H81" s="43" t="s">
        <v>20</v>
      </c>
      <c r="I81" s="43" t="s">
        <v>20</v>
      </c>
      <c r="J81" s="43" t="s">
        <v>20</v>
      </c>
      <c r="K81" s="43" t="s">
        <v>21</v>
      </c>
      <c r="L81" s="43" t="s">
        <v>22</v>
      </c>
      <c r="M81" s="47" t="s">
        <v>23</v>
      </c>
      <c r="N81" s="47"/>
      <c r="O81" s="47"/>
      <c r="P81" s="47"/>
      <c r="Q81" s="48"/>
    </row>
    <row r="82" spans="1:17" ht="16.5" thickBot="1">
      <c r="A82" s="49"/>
      <c r="B82" s="50"/>
      <c r="C82" s="51" t="s">
        <v>24</v>
      </c>
      <c r="D82" s="52"/>
      <c r="E82" s="53" t="s">
        <v>25</v>
      </c>
      <c r="F82" s="53" t="s">
        <v>26</v>
      </c>
      <c r="G82" s="52" t="s">
        <v>27</v>
      </c>
      <c r="H82" s="52" t="s">
        <v>28</v>
      </c>
      <c r="I82" s="52" t="s">
        <v>29</v>
      </c>
      <c r="J82" s="52" t="s">
        <v>30</v>
      </c>
      <c r="K82" s="52" t="s">
        <v>24</v>
      </c>
      <c r="L82" s="52"/>
      <c r="M82" s="52" t="s">
        <v>31</v>
      </c>
      <c r="N82" s="52" t="s">
        <v>28</v>
      </c>
      <c r="O82" s="52" t="s">
        <v>29</v>
      </c>
      <c r="P82" s="52" t="s">
        <v>30</v>
      </c>
      <c r="Q82" s="54" t="s">
        <v>32</v>
      </c>
    </row>
    <row r="83" spans="1:17" ht="4.5" customHeight="1">
      <c r="A83" s="55"/>
      <c r="B83" s="56"/>
      <c r="C83" s="56"/>
      <c r="D83" s="56"/>
      <c r="E83" s="57"/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</row>
    <row r="84" spans="1:17" ht="26.25">
      <c r="A84" s="59">
        <v>0.6</v>
      </c>
      <c r="B84" s="96"/>
      <c r="C84" s="61" t="s">
        <v>33</v>
      </c>
      <c r="D84" s="62">
        <v>363</v>
      </c>
      <c r="E84" s="64" t="s">
        <v>93</v>
      </c>
      <c r="F84" s="64" t="s">
        <v>94</v>
      </c>
      <c r="G84" s="64" t="s">
        <v>95</v>
      </c>
      <c r="H84" s="60"/>
      <c r="I84" s="60">
        <v>201</v>
      </c>
      <c r="J84" s="60"/>
      <c r="K84" s="60">
        <v>56</v>
      </c>
      <c r="L84" s="65">
        <f>SUM(H84:J84)/2.9</f>
        <v>69.3103448275862</v>
      </c>
      <c r="M84" s="66">
        <v>1</v>
      </c>
      <c r="N84" s="66"/>
      <c r="O84" s="66">
        <v>1</v>
      </c>
      <c r="P84" s="66"/>
      <c r="Q84" s="67">
        <v>10</v>
      </c>
    </row>
    <row r="85" spans="1:17" ht="26.25">
      <c r="A85" s="59">
        <v>0.5951388888888889</v>
      </c>
      <c r="B85" s="96"/>
      <c r="C85" s="61" t="s">
        <v>33</v>
      </c>
      <c r="D85" s="62">
        <v>21</v>
      </c>
      <c r="E85" s="64" t="s">
        <v>96</v>
      </c>
      <c r="F85" s="64" t="s">
        <v>97</v>
      </c>
      <c r="G85" s="68" t="s">
        <v>98</v>
      </c>
      <c r="H85" s="60"/>
      <c r="I85" s="60">
        <v>192</v>
      </c>
      <c r="J85" s="60"/>
      <c r="K85" s="60">
        <v>54</v>
      </c>
      <c r="L85" s="65">
        <f>SUM(H85:J85)/2.9</f>
        <v>66.20689655172414</v>
      </c>
      <c r="M85" s="66">
        <v>2</v>
      </c>
      <c r="N85" s="66"/>
      <c r="O85" s="66">
        <v>2</v>
      </c>
      <c r="P85" s="66"/>
      <c r="Q85" s="67">
        <v>9</v>
      </c>
    </row>
    <row r="86" spans="1:17" ht="26.25">
      <c r="A86" s="59">
        <v>0.6048611111111111</v>
      </c>
      <c r="B86" s="96"/>
      <c r="C86" s="61" t="s">
        <v>33</v>
      </c>
      <c r="D86" s="62">
        <v>662</v>
      </c>
      <c r="E86" s="64" t="s">
        <v>99</v>
      </c>
      <c r="F86" s="64" t="s">
        <v>100</v>
      </c>
      <c r="G86" s="68"/>
      <c r="H86" s="60"/>
      <c r="I86" s="60">
        <v>183</v>
      </c>
      <c r="J86" s="60"/>
      <c r="K86" s="60">
        <v>52</v>
      </c>
      <c r="L86" s="65">
        <f>SUM(H86:J86)/2.9</f>
        <v>63.10344827586207</v>
      </c>
      <c r="M86" s="66">
        <v>3</v>
      </c>
      <c r="N86" s="66"/>
      <c r="O86" s="66">
        <v>3</v>
      </c>
      <c r="P86" s="66"/>
      <c r="Q86" s="67">
        <v>8</v>
      </c>
    </row>
    <row r="87" spans="1:17" ht="26.25">
      <c r="A87" s="59">
        <v>0.6097222222222222</v>
      </c>
      <c r="B87" s="96"/>
      <c r="C87" s="61" t="s">
        <v>33</v>
      </c>
      <c r="D87" s="62">
        <v>381</v>
      </c>
      <c r="E87" s="64" t="s">
        <v>82</v>
      </c>
      <c r="F87" s="64" t="s">
        <v>83</v>
      </c>
      <c r="G87" s="64" t="s">
        <v>84</v>
      </c>
      <c r="H87" s="60"/>
      <c r="I87" s="60">
        <v>173</v>
      </c>
      <c r="J87" s="60"/>
      <c r="K87" s="60">
        <v>48</v>
      </c>
      <c r="L87" s="65">
        <f>SUM(H87:J87)/2.9</f>
        <v>59.6551724137931</v>
      </c>
      <c r="M87" s="66">
        <v>4</v>
      </c>
      <c r="N87" s="66"/>
      <c r="O87" s="66">
        <v>4</v>
      </c>
      <c r="P87" s="66"/>
      <c r="Q87" s="67">
        <v>7</v>
      </c>
    </row>
    <row r="88" spans="1:17" ht="26.25">
      <c r="A88" s="59">
        <v>0.6243055555555554</v>
      </c>
      <c r="B88" s="96"/>
      <c r="C88" s="61" t="s">
        <v>33</v>
      </c>
      <c r="D88" s="62">
        <v>953</v>
      </c>
      <c r="E88" s="64" t="s">
        <v>63</v>
      </c>
      <c r="F88" s="64" t="s">
        <v>64</v>
      </c>
      <c r="G88" s="64" t="s">
        <v>65</v>
      </c>
      <c r="H88" s="60"/>
      <c r="I88" s="60">
        <v>172</v>
      </c>
      <c r="J88" s="60"/>
      <c r="K88" s="60">
        <v>48</v>
      </c>
      <c r="L88" s="65">
        <f>SUM(H88:J88)/2.9</f>
        <v>59.310344827586206</v>
      </c>
      <c r="M88" s="66">
        <v>5</v>
      </c>
      <c r="N88" s="66"/>
      <c r="O88" s="66">
        <v>5</v>
      </c>
      <c r="P88" s="66"/>
      <c r="Q88" s="67">
        <v>6</v>
      </c>
    </row>
    <row r="89" spans="1:17" ht="15.75">
      <c r="A89" s="59">
        <v>0.6291666666666665</v>
      </c>
      <c r="B89" s="96"/>
      <c r="C89" s="61"/>
      <c r="D89" s="62"/>
      <c r="E89" s="64" t="s">
        <v>46</v>
      </c>
      <c r="F89" s="64"/>
      <c r="G89" s="68"/>
      <c r="H89" s="60"/>
      <c r="I89" s="60"/>
      <c r="J89" s="60"/>
      <c r="K89" s="60"/>
      <c r="L89" s="65"/>
      <c r="M89" s="66"/>
      <c r="N89" s="66"/>
      <c r="O89" s="66"/>
      <c r="P89" s="66"/>
      <c r="Q89" s="67"/>
    </row>
    <row r="90" spans="1:17" ht="6" customHeight="1" thickBot="1">
      <c r="A90" s="7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6"/>
      <c r="M90" s="77"/>
      <c r="N90" s="77"/>
      <c r="O90" s="77"/>
      <c r="P90" s="77"/>
      <c r="Q90" s="78"/>
    </row>
    <row r="91" spans="1:17" ht="6.75" customHeight="1" thickBo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1:17" ht="26.25" thickBot="1">
      <c r="A92" s="1" t="s">
        <v>0</v>
      </c>
      <c r="B92" s="2"/>
      <c r="C92" s="2"/>
      <c r="D92" s="2"/>
      <c r="E92" s="2"/>
      <c r="F92" s="2"/>
      <c r="G92" s="3" t="s">
        <v>1</v>
      </c>
      <c r="H92" s="3"/>
      <c r="I92" s="3"/>
      <c r="J92" s="3"/>
      <c r="K92" s="3"/>
      <c r="L92" s="4"/>
      <c r="M92" s="5" t="s">
        <v>2</v>
      </c>
      <c r="N92" s="6"/>
      <c r="O92" s="6"/>
      <c r="P92" s="7">
        <v>4</v>
      </c>
      <c r="Q92" s="8">
        <v>4</v>
      </c>
    </row>
    <row r="93" spans="1:17" ht="20.25" thickBot="1">
      <c r="A93" s="9" t="s">
        <v>3</v>
      </c>
      <c r="B93" s="10"/>
      <c r="C93" s="10"/>
      <c r="D93" s="10"/>
      <c r="E93" s="10"/>
      <c r="F93" s="10"/>
      <c r="G93" s="11" t="s">
        <v>4</v>
      </c>
      <c r="H93" s="80" t="s">
        <v>101</v>
      </c>
      <c r="I93" s="80"/>
      <c r="J93" s="80"/>
      <c r="K93" s="80"/>
      <c r="L93" s="13"/>
      <c r="M93" s="14" t="s">
        <v>6</v>
      </c>
      <c r="N93" s="15"/>
      <c r="O93" s="16"/>
      <c r="P93" s="17">
        <f>SUM(L101:L105)/Q92</f>
        <v>65.73529411764706</v>
      </c>
      <c r="Q93" s="18"/>
    </row>
    <row r="94" spans="1:17" ht="19.5" thickBot="1">
      <c r="A94" s="9" t="s">
        <v>102</v>
      </c>
      <c r="B94" s="10"/>
      <c r="C94" s="10"/>
      <c r="D94" s="10"/>
      <c r="E94" s="10"/>
      <c r="F94" s="10"/>
      <c r="G94" s="19" t="s">
        <v>8</v>
      </c>
      <c r="H94" s="86" t="s">
        <v>75</v>
      </c>
      <c r="I94" s="20"/>
      <c r="J94" s="20"/>
      <c r="K94" s="20"/>
      <c r="L94" s="21"/>
      <c r="M94" s="21"/>
      <c r="N94" s="22"/>
      <c r="O94" s="23">
        <v>340</v>
      </c>
      <c r="P94" s="23"/>
      <c r="Q94" s="24"/>
    </row>
    <row r="95" spans="1:17" ht="19.5" customHeight="1">
      <c r="A95" s="25" t="s">
        <v>103</v>
      </c>
      <c r="B95" s="26"/>
      <c r="C95" s="26"/>
      <c r="D95" s="26"/>
      <c r="E95" s="26"/>
      <c r="F95" s="27"/>
      <c r="G95" s="28"/>
      <c r="H95" s="29" t="s">
        <v>50</v>
      </c>
      <c r="I95" s="29"/>
      <c r="J95" s="30"/>
      <c r="K95" s="30"/>
      <c r="L95" s="31"/>
      <c r="M95" s="32"/>
      <c r="N95" s="32"/>
      <c r="O95" s="33"/>
      <c r="P95" s="33"/>
      <c r="Q95" s="24"/>
    </row>
    <row r="96" spans="1:17" ht="20.25" thickBot="1">
      <c r="A96" s="34" t="s">
        <v>104</v>
      </c>
      <c r="B96" s="35"/>
      <c r="C96" s="35"/>
      <c r="D96" s="35"/>
      <c r="E96" s="35"/>
      <c r="F96" s="36"/>
      <c r="G96" s="37"/>
      <c r="H96" s="37"/>
      <c r="I96" s="37"/>
      <c r="J96" s="37"/>
      <c r="K96" s="37"/>
      <c r="L96" s="37"/>
      <c r="M96" s="37"/>
      <c r="N96" s="37"/>
      <c r="O96" s="33"/>
      <c r="P96" s="33"/>
      <c r="Q96" s="24"/>
    </row>
    <row r="97" spans="1:17" ht="6.75" customHeight="1" thickBot="1">
      <c r="A97" s="38"/>
      <c r="B97" s="37"/>
      <c r="C97" s="39"/>
      <c r="D97" s="37"/>
      <c r="E97" s="37"/>
      <c r="F97" s="37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5.75">
      <c r="A98" s="42" t="s">
        <v>13</v>
      </c>
      <c r="B98" s="43" t="s">
        <v>14</v>
      </c>
      <c r="C98" s="43" t="s">
        <v>15</v>
      </c>
      <c r="D98" s="43" t="s">
        <v>16</v>
      </c>
      <c r="E98" s="44" t="s">
        <v>17</v>
      </c>
      <c r="F98" s="45" t="s">
        <v>18</v>
      </c>
      <c r="G98" s="46" t="s">
        <v>19</v>
      </c>
      <c r="H98" s="43" t="s">
        <v>20</v>
      </c>
      <c r="I98" s="43" t="s">
        <v>20</v>
      </c>
      <c r="J98" s="43" t="s">
        <v>20</v>
      </c>
      <c r="K98" s="43" t="s">
        <v>21</v>
      </c>
      <c r="L98" s="43" t="s">
        <v>22</v>
      </c>
      <c r="M98" s="47" t="s">
        <v>23</v>
      </c>
      <c r="N98" s="47"/>
      <c r="O98" s="47"/>
      <c r="P98" s="47"/>
      <c r="Q98" s="48"/>
    </row>
    <row r="99" spans="1:17" ht="16.5" thickBot="1">
      <c r="A99" s="49"/>
      <c r="B99" s="50"/>
      <c r="C99" s="51" t="s">
        <v>24</v>
      </c>
      <c r="D99" s="52"/>
      <c r="E99" s="53" t="s">
        <v>25</v>
      </c>
      <c r="F99" s="53" t="s">
        <v>26</v>
      </c>
      <c r="G99" s="52" t="s">
        <v>27</v>
      </c>
      <c r="H99" s="52" t="s">
        <v>28</v>
      </c>
      <c r="I99" s="52" t="s">
        <v>29</v>
      </c>
      <c r="J99" s="52" t="s">
        <v>30</v>
      </c>
      <c r="K99" s="52" t="s">
        <v>24</v>
      </c>
      <c r="L99" s="52"/>
      <c r="M99" s="52" t="s">
        <v>31</v>
      </c>
      <c r="N99" s="52" t="s">
        <v>28</v>
      </c>
      <c r="O99" s="52" t="s">
        <v>29</v>
      </c>
      <c r="P99" s="52" t="s">
        <v>30</v>
      </c>
      <c r="Q99" s="54" t="s">
        <v>32</v>
      </c>
    </row>
    <row r="100" spans="1:17" ht="6.75" customHeight="1">
      <c r="A100" s="55"/>
      <c r="B100" s="56"/>
      <c r="C100" s="56"/>
      <c r="D100" s="56"/>
      <c r="E100" s="57"/>
      <c r="F100" s="57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8"/>
    </row>
    <row r="101" spans="1:17" ht="26.25">
      <c r="A101" s="59">
        <v>0.6354166666666664</v>
      </c>
      <c r="B101" s="96"/>
      <c r="C101" s="61" t="s">
        <v>33</v>
      </c>
      <c r="D101" s="62">
        <v>662</v>
      </c>
      <c r="E101" s="64" t="s">
        <v>99</v>
      </c>
      <c r="F101" s="64" t="s">
        <v>100</v>
      </c>
      <c r="G101" s="68"/>
      <c r="H101" s="60"/>
      <c r="I101" s="60">
        <v>236</v>
      </c>
      <c r="J101" s="60"/>
      <c r="K101" s="60">
        <v>56</v>
      </c>
      <c r="L101" s="65">
        <f>SUM(H101:J101)/3.4</f>
        <v>69.41176470588235</v>
      </c>
      <c r="M101" s="66">
        <v>1</v>
      </c>
      <c r="N101" s="66"/>
      <c r="O101" s="66">
        <v>1</v>
      </c>
      <c r="P101" s="66" t="s">
        <v>24</v>
      </c>
      <c r="Q101" s="67">
        <v>10</v>
      </c>
    </row>
    <row r="102" spans="1:17" ht="26.25">
      <c r="A102" s="59">
        <v>0.6243055555555553</v>
      </c>
      <c r="B102" s="96"/>
      <c r="C102" s="61" t="s">
        <v>33</v>
      </c>
      <c r="D102" s="62">
        <v>21</v>
      </c>
      <c r="E102" s="64" t="s">
        <v>96</v>
      </c>
      <c r="F102" s="64" t="s">
        <v>97</v>
      </c>
      <c r="G102" s="68" t="s">
        <v>98</v>
      </c>
      <c r="H102" s="60"/>
      <c r="I102" s="60">
        <v>223</v>
      </c>
      <c r="J102" s="60"/>
      <c r="K102" s="60">
        <v>54</v>
      </c>
      <c r="L102" s="65">
        <f>SUM(H102:J102)/3.4</f>
        <v>65.58823529411765</v>
      </c>
      <c r="M102" s="66">
        <v>2</v>
      </c>
      <c r="N102" s="66"/>
      <c r="O102" s="66">
        <v>2</v>
      </c>
      <c r="P102" s="66"/>
      <c r="Q102" s="67">
        <v>9</v>
      </c>
    </row>
    <row r="103" spans="1:17" ht="26.25">
      <c r="A103" s="59">
        <v>0.6298611111111109</v>
      </c>
      <c r="B103" s="96"/>
      <c r="C103" s="61" t="s">
        <v>33</v>
      </c>
      <c r="D103" s="62">
        <v>363</v>
      </c>
      <c r="E103" s="64" t="s">
        <v>93</v>
      </c>
      <c r="F103" s="64" t="s">
        <v>94</v>
      </c>
      <c r="G103" s="64" t="s">
        <v>95</v>
      </c>
      <c r="H103" s="60"/>
      <c r="I103" s="60">
        <v>219</v>
      </c>
      <c r="J103" s="60"/>
      <c r="K103" s="60">
        <v>54</v>
      </c>
      <c r="L103" s="65">
        <f>SUM(H103:J103)/3.4</f>
        <v>64.41176470588235</v>
      </c>
      <c r="M103" s="66">
        <v>3</v>
      </c>
      <c r="N103" s="66"/>
      <c r="O103" s="66">
        <v>3</v>
      </c>
      <c r="P103" s="66"/>
      <c r="Q103" s="67">
        <v>8</v>
      </c>
    </row>
    <row r="104" spans="1:17" ht="26.25">
      <c r="A104" s="59">
        <v>0.652083333333333</v>
      </c>
      <c r="B104" s="96"/>
      <c r="C104" s="61" t="s">
        <v>33</v>
      </c>
      <c r="D104" s="62">
        <v>602</v>
      </c>
      <c r="E104" s="64" t="s">
        <v>105</v>
      </c>
      <c r="F104" s="64" t="s">
        <v>106</v>
      </c>
      <c r="G104" s="68"/>
      <c r="H104" s="60"/>
      <c r="I104" s="60">
        <v>216</v>
      </c>
      <c r="J104" s="60"/>
      <c r="K104" s="60">
        <v>50</v>
      </c>
      <c r="L104" s="65">
        <f>SUM(H104:J104)/3.4</f>
        <v>63.529411764705884</v>
      </c>
      <c r="M104" s="66">
        <v>4</v>
      </c>
      <c r="N104" s="66"/>
      <c r="O104" s="66">
        <v>4</v>
      </c>
      <c r="P104" s="66"/>
      <c r="Q104" s="67">
        <v>7</v>
      </c>
    </row>
    <row r="105" spans="1:17" ht="15.75">
      <c r="A105" s="59">
        <v>0.6576388888888886</v>
      </c>
      <c r="B105" s="97"/>
      <c r="C105" s="98"/>
      <c r="D105" s="99"/>
      <c r="E105" s="100" t="s">
        <v>46</v>
      </c>
      <c r="F105" s="100"/>
      <c r="G105" s="100"/>
      <c r="H105" s="60"/>
      <c r="I105" s="60"/>
      <c r="J105" s="60"/>
      <c r="K105" s="60"/>
      <c r="L105" s="65"/>
      <c r="M105" s="66"/>
      <c r="N105" s="66"/>
      <c r="O105" s="66"/>
      <c r="P105" s="66"/>
      <c r="Q105" s="67"/>
    </row>
    <row r="106" spans="1:17" ht="6.75" customHeight="1" thickBot="1">
      <c r="A106" s="70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6"/>
      <c r="M106" s="77"/>
      <c r="N106" s="77"/>
      <c r="O106" s="77"/>
      <c r="P106" s="77"/>
      <c r="Q106" s="78"/>
    </row>
    <row r="107" spans="1:17" ht="6.75" customHeight="1" thickBot="1">
      <c r="A107" s="101"/>
      <c r="B107" s="102"/>
      <c r="C107" s="103"/>
      <c r="D107" s="104"/>
      <c r="E107" s="105"/>
      <c r="F107" s="105"/>
      <c r="G107" s="105"/>
      <c r="H107" s="102"/>
      <c r="I107" s="102"/>
      <c r="J107" s="102"/>
      <c r="K107" s="102"/>
      <c r="L107" s="106"/>
      <c r="M107" s="107"/>
      <c r="N107" s="107"/>
      <c r="O107" s="107"/>
      <c r="P107" s="107"/>
      <c r="Q107" s="108"/>
    </row>
    <row r="108" spans="1:17" ht="26.25" thickBot="1">
      <c r="A108" s="1" t="s">
        <v>0</v>
      </c>
      <c r="B108" s="2"/>
      <c r="C108" s="2"/>
      <c r="D108" s="2"/>
      <c r="E108" s="2"/>
      <c r="F108" s="2"/>
      <c r="G108" s="3" t="s">
        <v>1</v>
      </c>
      <c r="H108" s="3"/>
      <c r="I108" s="3"/>
      <c r="J108" s="3"/>
      <c r="K108" s="3"/>
      <c r="L108" s="4"/>
      <c r="M108" s="5" t="s">
        <v>2</v>
      </c>
      <c r="N108" s="6"/>
      <c r="O108" s="6"/>
      <c r="P108" s="7">
        <v>1</v>
      </c>
      <c r="Q108" s="8">
        <v>1</v>
      </c>
    </row>
    <row r="109" spans="1:17" ht="20.25" thickBot="1">
      <c r="A109" s="9" t="s">
        <v>3</v>
      </c>
      <c r="B109" s="10"/>
      <c r="C109" s="10"/>
      <c r="D109" s="10"/>
      <c r="E109" s="10"/>
      <c r="F109" s="10"/>
      <c r="G109" s="11" t="s">
        <v>4</v>
      </c>
      <c r="H109" s="80" t="s">
        <v>52</v>
      </c>
      <c r="I109" s="80"/>
      <c r="J109" s="80"/>
      <c r="K109" s="80"/>
      <c r="L109" s="13"/>
      <c r="M109" s="14" t="s">
        <v>6</v>
      </c>
      <c r="N109" s="15"/>
      <c r="O109" s="16"/>
      <c r="P109" s="17">
        <f>SUM(L117:L118)/Q108</f>
        <v>63.42857142857143</v>
      </c>
      <c r="Q109" s="18"/>
    </row>
    <row r="110" spans="1:17" ht="19.5" thickBot="1">
      <c r="A110" s="9" t="s">
        <v>107</v>
      </c>
      <c r="B110" s="10"/>
      <c r="C110" s="10"/>
      <c r="D110" s="10"/>
      <c r="E110" s="10"/>
      <c r="F110" s="10"/>
      <c r="G110" s="19" t="s">
        <v>8</v>
      </c>
      <c r="H110" s="20" t="s">
        <v>91</v>
      </c>
      <c r="I110" s="20"/>
      <c r="J110" s="20"/>
      <c r="K110" s="20"/>
      <c r="L110" s="21"/>
      <c r="M110" s="21"/>
      <c r="N110" s="22"/>
      <c r="O110" s="23">
        <v>350</v>
      </c>
      <c r="P110" s="23"/>
      <c r="Q110" s="24"/>
    </row>
    <row r="111" spans="1:17" ht="19.5" customHeight="1">
      <c r="A111" s="25" t="s">
        <v>54</v>
      </c>
      <c r="B111" s="26"/>
      <c r="C111" s="26"/>
      <c r="D111" s="26"/>
      <c r="E111" s="26"/>
      <c r="F111" s="27"/>
      <c r="G111" s="28"/>
      <c r="H111" s="29" t="s">
        <v>11</v>
      </c>
      <c r="I111" s="29"/>
      <c r="J111" s="30"/>
      <c r="K111" s="30"/>
      <c r="L111" s="95"/>
      <c r="M111" s="32"/>
      <c r="N111" s="32"/>
      <c r="O111" s="33"/>
      <c r="P111" s="33"/>
      <c r="Q111" s="24"/>
    </row>
    <row r="112" spans="1:17" ht="20.25" thickBot="1">
      <c r="A112" s="34" t="s">
        <v>108</v>
      </c>
      <c r="B112" s="35"/>
      <c r="C112" s="35"/>
      <c r="D112" s="35"/>
      <c r="E112" s="35"/>
      <c r="F112" s="36"/>
      <c r="G112" s="37"/>
      <c r="H112" s="37"/>
      <c r="I112" s="37"/>
      <c r="J112" s="37"/>
      <c r="K112" s="37"/>
      <c r="L112" s="37"/>
      <c r="M112" s="37"/>
      <c r="N112" s="37"/>
      <c r="O112" s="33"/>
      <c r="P112" s="33"/>
      <c r="Q112" s="24"/>
    </row>
    <row r="113" spans="1:17" ht="6.75" customHeight="1" thickBot="1">
      <c r="A113" s="38"/>
      <c r="B113" s="37"/>
      <c r="C113" s="39"/>
      <c r="D113" s="37"/>
      <c r="E113" s="37"/>
      <c r="F113" s="37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5.75">
      <c r="A114" s="42" t="s">
        <v>13</v>
      </c>
      <c r="B114" s="43" t="s">
        <v>14</v>
      </c>
      <c r="C114" s="43" t="s">
        <v>15</v>
      </c>
      <c r="D114" s="43" t="s">
        <v>16</v>
      </c>
      <c r="E114" s="44" t="s">
        <v>17</v>
      </c>
      <c r="F114" s="45" t="s">
        <v>18</v>
      </c>
      <c r="G114" s="46" t="s">
        <v>19</v>
      </c>
      <c r="H114" s="43" t="s">
        <v>20</v>
      </c>
      <c r="I114" s="43" t="s">
        <v>20</v>
      </c>
      <c r="J114" s="43" t="s">
        <v>20</v>
      </c>
      <c r="K114" s="43" t="s">
        <v>21</v>
      </c>
      <c r="L114" s="43" t="s">
        <v>22</v>
      </c>
      <c r="M114" s="47" t="s">
        <v>23</v>
      </c>
      <c r="N114" s="47"/>
      <c r="O114" s="47"/>
      <c r="P114" s="47"/>
      <c r="Q114" s="48"/>
    </row>
    <row r="115" spans="1:17" ht="16.5" thickBot="1">
      <c r="A115" s="49"/>
      <c r="B115" s="50"/>
      <c r="C115" s="51" t="s">
        <v>24</v>
      </c>
      <c r="D115" s="52"/>
      <c r="E115" s="53" t="s">
        <v>25</v>
      </c>
      <c r="F115" s="53" t="s">
        <v>26</v>
      </c>
      <c r="G115" s="52" t="s">
        <v>27</v>
      </c>
      <c r="H115" s="52" t="s">
        <v>28</v>
      </c>
      <c r="I115" s="52" t="s">
        <v>29</v>
      </c>
      <c r="J115" s="52" t="s">
        <v>30</v>
      </c>
      <c r="K115" s="52" t="s">
        <v>24</v>
      </c>
      <c r="L115" s="52"/>
      <c r="M115" s="52" t="s">
        <v>31</v>
      </c>
      <c r="N115" s="52" t="s">
        <v>28</v>
      </c>
      <c r="O115" s="52" t="s">
        <v>29</v>
      </c>
      <c r="P115" s="52" t="s">
        <v>30</v>
      </c>
      <c r="Q115" s="54" t="s">
        <v>32</v>
      </c>
    </row>
    <row r="116" spans="1:17" ht="6.75" customHeight="1">
      <c r="A116" s="55"/>
      <c r="B116" s="56"/>
      <c r="C116" s="56"/>
      <c r="D116" s="56"/>
      <c r="E116" s="57"/>
      <c r="F116" s="57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8"/>
    </row>
    <row r="117" spans="1:17" ht="26.25">
      <c r="A117" s="59">
        <v>0.6486111111111109</v>
      </c>
      <c r="B117" s="109"/>
      <c r="C117" s="61" t="s">
        <v>33</v>
      </c>
      <c r="D117" s="62">
        <v>844</v>
      </c>
      <c r="E117" s="63" t="s">
        <v>109</v>
      </c>
      <c r="F117" s="63" t="s">
        <v>110</v>
      </c>
      <c r="G117" s="64" t="s">
        <v>111</v>
      </c>
      <c r="H117" s="60"/>
      <c r="I117" s="60">
        <v>222</v>
      </c>
      <c r="J117" s="60"/>
      <c r="K117" s="60">
        <v>50</v>
      </c>
      <c r="L117" s="65">
        <f>SUM(H117:J117)/3.5</f>
        <v>63.42857142857143</v>
      </c>
      <c r="M117" s="66">
        <v>1</v>
      </c>
      <c r="N117" s="66"/>
      <c r="O117" s="66">
        <v>1</v>
      </c>
      <c r="P117" s="66"/>
      <c r="Q117" s="67">
        <v>10</v>
      </c>
    </row>
    <row r="118" spans="1:17" ht="15.75">
      <c r="A118" s="59">
        <v>0.6541666666666667</v>
      </c>
      <c r="B118" s="60"/>
      <c r="C118" s="60"/>
      <c r="D118" s="60"/>
      <c r="E118" s="60" t="s">
        <v>46</v>
      </c>
      <c r="F118" s="60"/>
      <c r="G118" s="60"/>
      <c r="H118" s="60"/>
      <c r="I118" s="60"/>
      <c r="J118" s="60"/>
      <c r="K118" s="60"/>
      <c r="L118" s="65"/>
      <c r="M118" s="66"/>
      <c r="N118" s="66"/>
      <c r="O118" s="66"/>
      <c r="P118" s="66"/>
      <c r="Q118" s="67"/>
    </row>
    <row r="119" spans="1:17" ht="6.75" customHeight="1" thickBot="1">
      <c r="A119" s="70"/>
      <c r="B119" s="71"/>
      <c r="C119" s="72"/>
      <c r="D119" s="73"/>
      <c r="E119" s="75"/>
      <c r="F119" s="75"/>
      <c r="G119" s="75"/>
      <c r="H119" s="71"/>
      <c r="I119" s="71"/>
      <c r="J119" s="71"/>
      <c r="K119" s="71"/>
      <c r="L119" s="76"/>
      <c r="M119" s="77"/>
      <c r="N119" s="77"/>
      <c r="O119" s="77"/>
      <c r="P119" s="77"/>
      <c r="Q119" s="78"/>
    </row>
    <row r="120" spans="1:17" ht="6.75" customHeight="1" thickBo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1:17" ht="26.25" thickBot="1">
      <c r="A121" s="1" t="s">
        <v>0</v>
      </c>
      <c r="B121" s="2"/>
      <c r="C121" s="2"/>
      <c r="D121" s="2"/>
      <c r="E121" s="2"/>
      <c r="F121" s="2"/>
      <c r="G121" s="3" t="s">
        <v>1</v>
      </c>
      <c r="H121" s="3"/>
      <c r="I121" s="3"/>
      <c r="J121" s="3"/>
      <c r="K121" s="3"/>
      <c r="L121" s="4"/>
      <c r="M121" s="5" t="s">
        <v>2</v>
      </c>
      <c r="N121" s="6"/>
      <c r="O121" s="6"/>
      <c r="P121" s="7">
        <v>4</v>
      </c>
      <c r="Q121" s="8">
        <v>4</v>
      </c>
    </row>
    <row r="122" spans="1:17" ht="20.25" thickBot="1">
      <c r="A122" s="9" t="s">
        <v>3</v>
      </c>
      <c r="B122" s="10"/>
      <c r="C122" s="10"/>
      <c r="D122" s="10"/>
      <c r="E122" s="10"/>
      <c r="F122" s="10"/>
      <c r="G122" s="11" t="s">
        <v>4</v>
      </c>
      <c r="H122" s="80" t="s">
        <v>101</v>
      </c>
      <c r="I122" s="80"/>
      <c r="J122" s="80"/>
      <c r="K122" s="80"/>
      <c r="L122" s="13"/>
      <c r="M122" s="14" t="s">
        <v>6</v>
      </c>
      <c r="N122" s="15"/>
      <c r="O122" s="16"/>
      <c r="P122" s="17">
        <f>SUM(L130:L134)/Q121</f>
        <v>63.91891891891891</v>
      </c>
      <c r="Q122" s="18"/>
    </row>
    <row r="123" spans="1:17" ht="19.5" thickBot="1">
      <c r="A123" s="9" t="s">
        <v>112</v>
      </c>
      <c r="B123" s="10"/>
      <c r="C123" s="10"/>
      <c r="D123" s="10"/>
      <c r="E123" s="10"/>
      <c r="F123" s="10"/>
      <c r="G123" s="19" t="s">
        <v>8</v>
      </c>
      <c r="H123" s="86" t="s">
        <v>75</v>
      </c>
      <c r="I123" s="20"/>
      <c r="J123" s="20"/>
      <c r="K123" s="20"/>
      <c r="L123" s="21"/>
      <c r="M123" s="21"/>
      <c r="N123" s="22"/>
      <c r="O123" s="23">
        <v>370</v>
      </c>
      <c r="P123" s="23"/>
      <c r="Q123" s="24"/>
    </row>
    <row r="124" spans="1:17" ht="19.5" customHeight="1">
      <c r="A124" s="25" t="s">
        <v>113</v>
      </c>
      <c r="B124" s="26"/>
      <c r="C124" s="26"/>
      <c r="D124" s="26"/>
      <c r="E124" s="26"/>
      <c r="F124" s="27"/>
      <c r="G124" s="28"/>
      <c r="H124" s="29" t="s">
        <v>50</v>
      </c>
      <c r="I124" s="29"/>
      <c r="J124" s="30"/>
      <c r="K124" s="30"/>
      <c r="L124" s="31"/>
      <c r="M124" s="32"/>
      <c r="N124" s="32"/>
      <c r="O124" s="33"/>
      <c r="P124" s="33"/>
      <c r="Q124" s="24"/>
    </row>
    <row r="125" spans="1:17" ht="20.25" thickBot="1">
      <c r="A125" s="34" t="s">
        <v>114</v>
      </c>
      <c r="B125" s="35"/>
      <c r="C125" s="35"/>
      <c r="D125" s="35"/>
      <c r="E125" s="35"/>
      <c r="F125" s="36"/>
      <c r="G125" s="37"/>
      <c r="H125" s="40"/>
      <c r="I125" s="40"/>
      <c r="J125" s="40"/>
      <c r="K125" s="40"/>
      <c r="L125" s="37"/>
      <c r="M125" s="37"/>
      <c r="N125" s="37"/>
      <c r="O125" s="33"/>
      <c r="P125" s="33"/>
      <c r="Q125" s="24"/>
    </row>
    <row r="126" spans="1:17" ht="6.75" customHeight="1" thickBot="1">
      <c r="A126" s="38"/>
      <c r="B126" s="37"/>
      <c r="C126" s="39"/>
      <c r="D126" s="37"/>
      <c r="E126" s="37"/>
      <c r="F126" s="37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5.75">
      <c r="A127" s="42" t="s">
        <v>13</v>
      </c>
      <c r="B127" s="43" t="s">
        <v>14</v>
      </c>
      <c r="C127" s="43" t="s">
        <v>15</v>
      </c>
      <c r="D127" s="43" t="s">
        <v>16</v>
      </c>
      <c r="E127" s="44" t="s">
        <v>17</v>
      </c>
      <c r="F127" s="45" t="s">
        <v>18</v>
      </c>
      <c r="G127" s="46" t="s">
        <v>19</v>
      </c>
      <c r="H127" s="43" t="s">
        <v>20</v>
      </c>
      <c r="I127" s="43" t="s">
        <v>20</v>
      </c>
      <c r="J127" s="43" t="s">
        <v>20</v>
      </c>
      <c r="K127" s="43" t="s">
        <v>21</v>
      </c>
      <c r="L127" s="43" t="s">
        <v>22</v>
      </c>
      <c r="M127" s="47" t="s">
        <v>23</v>
      </c>
      <c r="N127" s="47"/>
      <c r="O127" s="47"/>
      <c r="P127" s="47"/>
      <c r="Q127" s="48"/>
    </row>
    <row r="128" spans="1:17" ht="16.5" thickBot="1">
      <c r="A128" s="49"/>
      <c r="B128" s="50"/>
      <c r="C128" s="51" t="s">
        <v>24</v>
      </c>
      <c r="D128" s="52"/>
      <c r="E128" s="53" t="s">
        <v>25</v>
      </c>
      <c r="F128" s="53" t="s">
        <v>26</v>
      </c>
      <c r="G128" s="52" t="s">
        <v>27</v>
      </c>
      <c r="H128" s="52" t="s">
        <v>28</v>
      </c>
      <c r="I128" s="52" t="s">
        <v>29</v>
      </c>
      <c r="J128" s="52" t="s">
        <v>30</v>
      </c>
      <c r="K128" s="52" t="s">
        <v>24</v>
      </c>
      <c r="L128" s="52"/>
      <c r="M128" s="52" t="s">
        <v>31</v>
      </c>
      <c r="N128" s="52" t="s">
        <v>28</v>
      </c>
      <c r="O128" s="52" t="s">
        <v>29</v>
      </c>
      <c r="P128" s="52" t="s">
        <v>30</v>
      </c>
      <c r="Q128" s="54" t="s">
        <v>32</v>
      </c>
    </row>
    <row r="129" spans="1:17" ht="6.75" customHeight="1">
      <c r="A129" s="55"/>
      <c r="B129" s="56"/>
      <c r="C129" s="56"/>
      <c r="D129" s="56"/>
      <c r="E129" s="57"/>
      <c r="F129" s="57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8"/>
    </row>
    <row r="130" spans="1:17" ht="26.25">
      <c r="A130" s="59">
        <v>0.6743055555555552</v>
      </c>
      <c r="B130" s="109"/>
      <c r="C130" s="61" t="s">
        <v>56</v>
      </c>
      <c r="D130" s="62">
        <v>215</v>
      </c>
      <c r="E130" s="64" t="s">
        <v>115</v>
      </c>
      <c r="F130" s="64" t="s">
        <v>116</v>
      </c>
      <c r="G130" s="64" t="s">
        <v>117</v>
      </c>
      <c r="H130" s="60">
        <v>252</v>
      </c>
      <c r="I130" s="60"/>
      <c r="J130" s="60"/>
      <c r="K130" s="60">
        <v>54</v>
      </c>
      <c r="L130" s="65">
        <f>SUM(H130:J130)/3.7</f>
        <v>68.1081081081081</v>
      </c>
      <c r="M130" s="66">
        <v>1</v>
      </c>
      <c r="N130" s="66">
        <v>1</v>
      </c>
      <c r="O130" s="66"/>
      <c r="P130" s="66"/>
      <c r="Q130" s="67">
        <v>10</v>
      </c>
    </row>
    <row r="131" spans="1:17" ht="26.25">
      <c r="A131" s="59">
        <v>0.6631944444444441</v>
      </c>
      <c r="B131" s="109"/>
      <c r="C131" s="61" t="s">
        <v>56</v>
      </c>
      <c r="D131" s="62">
        <v>700</v>
      </c>
      <c r="E131" s="64" t="s">
        <v>118</v>
      </c>
      <c r="F131" s="64" t="s">
        <v>119</v>
      </c>
      <c r="G131" s="64" t="s">
        <v>120</v>
      </c>
      <c r="H131" s="60">
        <v>241</v>
      </c>
      <c r="I131" s="60"/>
      <c r="J131" s="60" t="s">
        <v>24</v>
      </c>
      <c r="K131" s="60">
        <v>52</v>
      </c>
      <c r="L131" s="65">
        <f>SUM(H131:J131)/3.7</f>
        <v>65.13513513513513</v>
      </c>
      <c r="M131" s="66" t="s">
        <v>121</v>
      </c>
      <c r="N131" s="66">
        <v>2</v>
      </c>
      <c r="O131" s="66"/>
      <c r="P131" s="66"/>
      <c r="Q131" s="67">
        <v>9</v>
      </c>
    </row>
    <row r="132" spans="1:17" ht="26.25">
      <c r="A132" s="59">
        <v>0.6798611111111107</v>
      </c>
      <c r="B132" s="109"/>
      <c r="C132" s="61" t="s">
        <v>33</v>
      </c>
      <c r="D132" s="62">
        <v>844</v>
      </c>
      <c r="E132" s="63" t="s">
        <v>109</v>
      </c>
      <c r="F132" s="63" t="s">
        <v>110</v>
      </c>
      <c r="G132" s="64" t="s">
        <v>111</v>
      </c>
      <c r="H132" s="60"/>
      <c r="I132" s="60">
        <v>241</v>
      </c>
      <c r="J132" s="60"/>
      <c r="K132" s="60">
        <v>52</v>
      </c>
      <c r="L132" s="65">
        <f>SUM(H132:J132)/3.7</f>
        <v>65.13513513513513</v>
      </c>
      <c r="M132" s="66" t="s">
        <v>121</v>
      </c>
      <c r="N132" s="66"/>
      <c r="O132" s="66">
        <v>1</v>
      </c>
      <c r="P132" s="66"/>
      <c r="Q132" s="67">
        <v>9</v>
      </c>
    </row>
    <row r="133" spans="1:17" ht="26.25">
      <c r="A133" s="59">
        <v>0.66875</v>
      </c>
      <c r="B133" s="109"/>
      <c r="C133" s="61" t="s">
        <v>33</v>
      </c>
      <c r="D133" s="62">
        <v>333</v>
      </c>
      <c r="E133" s="63" t="s">
        <v>122</v>
      </c>
      <c r="F133" s="63" t="s">
        <v>89</v>
      </c>
      <c r="G133" s="64" t="s">
        <v>123</v>
      </c>
      <c r="H133" s="60"/>
      <c r="I133" s="60">
        <v>212</v>
      </c>
      <c r="J133" s="60"/>
      <c r="K133" s="60">
        <v>46</v>
      </c>
      <c r="L133" s="65">
        <f>SUM(H133:J133)/3.7</f>
        <v>57.29729729729729</v>
      </c>
      <c r="M133" s="66">
        <v>4</v>
      </c>
      <c r="N133" s="66"/>
      <c r="O133" s="66">
        <v>2</v>
      </c>
      <c r="P133" s="66"/>
      <c r="Q133" s="67">
        <v>7</v>
      </c>
    </row>
    <row r="134" spans="1:17" ht="15.75">
      <c r="A134" s="59">
        <v>0.6854166666666662</v>
      </c>
      <c r="B134" s="110"/>
      <c r="C134" s="61"/>
      <c r="D134" s="62"/>
      <c r="E134" s="63" t="s">
        <v>46</v>
      </c>
      <c r="F134" s="63"/>
      <c r="G134" s="64"/>
      <c r="H134" s="60"/>
      <c r="I134" s="60"/>
      <c r="J134" s="60"/>
      <c r="K134" s="60"/>
      <c r="L134" s="65"/>
      <c r="M134" s="66"/>
      <c r="N134" s="66"/>
      <c r="O134" s="66"/>
      <c r="P134" s="66"/>
      <c r="Q134" s="67"/>
    </row>
    <row r="135" spans="1:17" ht="6.75" customHeight="1" thickBot="1">
      <c r="A135" s="70"/>
      <c r="B135" s="71"/>
      <c r="C135" s="72"/>
      <c r="D135" s="73"/>
      <c r="E135" s="75"/>
      <c r="F135" s="75"/>
      <c r="G135" s="75"/>
      <c r="H135" s="71"/>
      <c r="I135" s="71"/>
      <c r="J135" s="71"/>
      <c r="K135" s="71"/>
      <c r="L135" s="76"/>
      <c r="M135" s="77"/>
      <c r="N135" s="77"/>
      <c r="O135" s="77"/>
      <c r="P135" s="77"/>
      <c r="Q135" s="78"/>
    </row>
    <row r="136" spans="1:17" ht="6.75" customHeight="1" thickBot="1">
      <c r="A136" s="101"/>
      <c r="B136" s="102"/>
      <c r="C136" s="103"/>
      <c r="D136" s="104"/>
      <c r="E136" s="105"/>
      <c r="F136" s="105"/>
      <c r="G136" s="105"/>
      <c r="H136" s="102"/>
      <c r="I136" s="102"/>
      <c r="J136" s="102"/>
      <c r="K136" s="102"/>
      <c r="L136" s="106"/>
      <c r="M136" s="107"/>
      <c r="N136" s="107"/>
      <c r="O136" s="107"/>
      <c r="P136" s="107"/>
      <c r="Q136" s="108"/>
    </row>
    <row r="137" spans="1:17" ht="26.25" thickBot="1">
      <c r="A137" s="1" t="s">
        <v>0</v>
      </c>
      <c r="B137" s="2"/>
      <c r="C137" s="2"/>
      <c r="D137" s="2"/>
      <c r="E137" s="2"/>
      <c r="F137" s="2"/>
      <c r="G137" s="3" t="s">
        <v>1</v>
      </c>
      <c r="H137" s="3"/>
      <c r="I137" s="3"/>
      <c r="J137" s="3"/>
      <c r="K137" s="3"/>
      <c r="L137" s="4"/>
      <c r="M137" s="5" t="s">
        <v>2</v>
      </c>
      <c r="N137" s="6"/>
      <c r="O137" s="6"/>
      <c r="P137" s="7">
        <v>5</v>
      </c>
      <c r="Q137" s="8">
        <v>5</v>
      </c>
    </row>
    <row r="138" spans="1:17" ht="20.25" thickBot="1">
      <c r="A138" s="9" t="s">
        <v>3</v>
      </c>
      <c r="B138" s="10"/>
      <c r="C138" s="10"/>
      <c r="D138" s="10"/>
      <c r="E138" s="10"/>
      <c r="F138" s="10"/>
      <c r="G138" s="11" t="s">
        <v>4</v>
      </c>
      <c r="H138" s="80" t="s">
        <v>124</v>
      </c>
      <c r="I138" s="80"/>
      <c r="J138" s="80"/>
      <c r="K138" s="80"/>
      <c r="L138" s="13"/>
      <c r="M138" s="14" t="s">
        <v>6</v>
      </c>
      <c r="N138" s="15"/>
      <c r="O138" s="16"/>
      <c r="P138" s="17">
        <f>SUM(L146:L151)/Q137</f>
        <v>61.761609907120736</v>
      </c>
      <c r="Q138" s="18"/>
    </row>
    <row r="139" spans="1:17" ht="19.5" thickBot="1">
      <c r="A139" s="9" t="s">
        <v>125</v>
      </c>
      <c r="B139" s="10"/>
      <c r="C139" s="10"/>
      <c r="D139" s="10"/>
      <c r="E139" s="10"/>
      <c r="F139" s="10"/>
      <c r="G139" s="19" t="s">
        <v>8</v>
      </c>
      <c r="H139" s="20" t="s">
        <v>126</v>
      </c>
      <c r="I139" s="20"/>
      <c r="J139" s="20"/>
      <c r="K139" s="20"/>
      <c r="L139" s="21"/>
      <c r="M139" s="21"/>
      <c r="N139" s="22"/>
      <c r="O139" s="23" t="s">
        <v>127</v>
      </c>
      <c r="P139" s="23"/>
      <c r="Q139" s="24"/>
    </row>
    <row r="140" spans="1:17" ht="19.5">
      <c r="A140" s="25" t="s">
        <v>54</v>
      </c>
      <c r="B140" s="26"/>
      <c r="C140" s="26"/>
      <c r="D140" s="26"/>
      <c r="E140" s="26"/>
      <c r="F140" s="27"/>
      <c r="G140" s="28"/>
      <c r="H140" s="29" t="s">
        <v>50</v>
      </c>
      <c r="I140" s="29"/>
      <c r="J140" s="30"/>
      <c r="K140" s="30"/>
      <c r="L140" s="31"/>
      <c r="M140" s="32"/>
      <c r="N140" s="32"/>
      <c r="O140" s="33"/>
      <c r="P140" s="33"/>
      <c r="Q140" s="24"/>
    </row>
    <row r="141" spans="1:17" ht="20.25" thickBot="1">
      <c r="A141" s="34" t="s">
        <v>128</v>
      </c>
      <c r="B141" s="35"/>
      <c r="C141" s="35"/>
      <c r="D141" s="35"/>
      <c r="E141" s="35"/>
      <c r="F141" s="36"/>
      <c r="G141" s="37"/>
      <c r="H141" s="40"/>
      <c r="I141" s="40"/>
      <c r="J141" s="40"/>
      <c r="K141" s="40"/>
      <c r="L141" s="37"/>
      <c r="M141" s="37"/>
      <c r="N141" s="37"/>
      <c r="O141" s="33"/>
      <c r="P141" s="33"/>
      <c r="Q141" s="24"/>
    </row>
    <row r="142" spans="1:17" ht="6.75" customHeight="1" thickBot="1">
      <c r="A142" s="38"/>
      <c r="B142" s="37"/>
      <c r="C142" s="39"/>
      <c r="D142" s="37"/>
      <c r="E142" s="37"/>
      <c r="F142" s="37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5.75">
      <c r="A143" s="42" t="s">
        <v>13</v>
      </c>
      <c r="B143" s="43" t="s">
        <v>14</v>
      </c>
      <c r="C143" s="43" t="s">
        <v>15</v>
      </c>
      <c r="D143" s="43" t="s">
        <v>16</v>
      </c>
      <c r="E143" s="44" t="s">
        <v>17</v>
      </c>
      <c r="F143" s="45" t="s">
        <v>18</v>
      </c>
      <c r="G143" s="46" t="s">
        <v>19</v>
      </c>
      <c r="H143" s="43" t="s">
        <v>20</v>
      </c>
      <c r="I143" s="43" t="s">
        <v>20</v>
      </c>
      <c r="J143" s="43" t="s">
        <v>20</v>
      </c>
      <c r="K143" s="43" t="s">
        <v>21</v>
      </c>
      <c r="L143" s="43" t="s">
        <v>22</v>
      </c>
      <c r="M143" s="47" t="s">
        <v>23</v>
      </c>
      <c r="N143" s="47"/>
      <c r="O143" s="47"/>
      <c r="P143" s="47"/>
      <c r="Q143" s="111"/>
    </row>
    <row r="144" spans="1:17" ht="16.5" thickBot="1">
      <c r="A144" s="49"/>
      <c r="B144" s="50"/>
      <c r="C144" s="51" t="s">
        <v>24</v>
      </c>
      <c r="D144" s="52"/>
      <c r="E144" s="53" t="s">
        <v>25</v>
      </c>
      <c r="F144" s="53" t="s">
        <v>26</v>
      </c>
      <c r="G144" s="52" t="s">
        <v>27</v>
      </c>
      <c r="H144" s="52" t="s">
        <v>28</v>
      </c>
      <c r="I144" s="52" t="s">
        <v>29</v>
      </c>
      <c r="J144" s="52" t="s">
        <v>30</v>
      </c>
      <c r="K144" s="52" t="s">
        <v>24</v>
      </c>
      <c r="L144" s="52"/>
      <c r="M144" s="52" t="s">
        <v>31</v>
      </c>
      <c r="N144" s="52" t="s">
        <v>28</v>
      </c>
      <c r="O144" s="52" t="s">
        <v>29</v>
      </c>
      <c r="P144" s="52" t="s">
        <v>30</v>
      </c>
      <c r="Q144" s="54" t="s">
        <v>32</v>
      </c>
    </row>
    <row r="145" spans="1:17" ht="6.75" customHeight="1">
      <c r="A145" s="55"/>
      <c r="B145" s="56"/>
      <c r="C145" s="56"/>
      <c r="D145" s="56"/>
      <c r="E145" s="57"/>
      <c r="F145" s="57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8"/>
    </row>
    <row r="146" spans="1:17" ht="26.25">
      <c r="A146" s="59">
        <v>0.7131944444444439</v>
      </c>
      <c r="B146" s="112" t="s">
        <v>129</v>
      </c>
      <c r="C146" s="61" t="s">
        <v>56</v>
      </c>
      <c r="D146" s="62">
        <v>432</v>
      </c>
      <c r="E146" s="63" t="s">
        <v>130</v>
      </c>
      <c r="F146" s="63" t="s">
        <v>131</v>
      </c>
      <c r="G146" s="64" t="s">
        <v>132</v>
      </c>
      <c r="H146" s="60">
        <v>223</v>
      </c>
      <c r="I146" s="60"/>
      <c r="J146" s="60"/>
      <c r="K146" s="60">
        <v>39</v>
      </c>
      <c r="L146" s="65">
        <f>SUM(H146:J146)/3.4</f>
        <v>65.58823529411765</v>
      </c>
      <c r="M146" s="66">
        <v>1</v>
      </c>
      <c r="N146" s="66"/>
      <c r="O146" s="66"/>
      <c r="P146" s="66"/>
      <c r="Q146" s="67">
        <v>10</v>
      </c>
    </row>
    <row r="147" spans="1:17" ht="26.25">
      <c r="A147" s="59">
        <v>0.7020833333333328</v>
      </c>
      <c r="B147" s="112" t="s">
        <v>129</v>
      </c>
      <c r="C147" s="61" t="s">
        <v>33</v>
      </c>
      <c r="D147" s="62">
        <v>215</v>
      </c>
      <c r="E147" s="64" t="s">
        <v>115</v>
      </c>
      <c r="F147" s="64" t="s">
        <v>116</v>
      </c>
      <c r="G147" s="64" t="s">
        <v>117</v>
      </c>
      <c r="H147" s="60"/>
      <c r="I147" s="60">
        <v>222</v>
      </c>
      <c r="J147" s="60"/>
      <c r="K147" s="60">
        <v>40</v>
      </c>
      <c r="L147" s="65">
        <f>SUM(H147:J147)/3.4</f>
        <v>65.29411764705883</v>
      </c>
      <c r="M147" s="66">
        <v>2</v>
      </c>
      <c r="N147" s="66"/>
      <c r="O147" s="66"/>
      <c r="P147" s="66"/>
      <c r="Q147" s="67">
        <v>9</v>
      </c>
    </row>
    <row r="148" spans="1:17" ht="26.25">
      <c r="A148" s="59">
        <v>0.71875</v>
      </c>
      <c r="B148" s="112" t="s">
        <v>129</v>
      </c>
      <c r="C148" s="61" t="s">
        <v>33</v>
      </c>
      <c r="D148" s="62">
        <v>57</v>
      </c>
      <c r="E148" s="64" t="s">
        <v>133</v>
      </c>
      <c r="F148" s="64" t="s">
        <v>134</v>
      </c>
      <c r="G148" s="64" t="s">
        <v>135</v>
      </c>
      <c r="H148" s="60"/>
      <c r="I148" s="60">
        <v>212</v>
      </c>
      <c r="J148" s="60"/>
      <c r="K148" s="60">
        <v>40</v>
      </c>
      <c r="L148" s="65">
        <f>SUM(H148:J148)/3.4</f>
        <v>62.35294117647059</v>
      </c>
      <c r="M148" s="66">
        <v>3</v>
      </c>
      <c r="N148" s="66"/>
      <c r="O148" s="66"/>
      <c r="P148" s="66"/>
      <c r="Q148" s="67">
        <v>8</v>
      </c>
    </row>
    <row r="149" spans="1:17" ht="26.25">
      <c r="A149" s="59">
        <v>0.7076388888888884</v>
      </c>
      <c r="B149" s="112" t="s">
        <v>129</v>
      </c>
      <c r="C149" s="61" t="s">
        <v>33</v>
      </c>
      <c r="D149" s="62">
        <v>68</v>
      </c>
      <c r="E149" s="63" t="s">
        <v>136</v>
      </c>
      <c r="F149" s="63" t="s">
        <v>137</v>
      </c>
      <c r="G149" s="64" t="s">
        <v>138</v>
      </c>
      <c r="H149" s="60"/>
      <c r="I149" s="60">
        <v>197</v>
      </c>
      <c r="J149" s="60"/>
      <c r="K149" s="60">
        <v>38</v>
      </c>
      <c r="L149" s="65">
        <f>SUM(H149:J149)/3.4</f>
        <v>57.94117647058824</v>
      </c>
      <c r="M149" s="66">
        <v>4</v>
      </c>
      <c r="N149" s="66"/>
      <c r="O149" s="66"/>
      <c r="P149" s="66"/>
      <c r="Q149" s="67">
        <v>7</v>
      </c>
    </row>
    <row r="150" spans="1:17" ht="26.25">
      <c r="A150" s="59">
        <v>0.7256944444444445</v>
      </c>
      <c r="B150" s="110" t="s">
        <v>139</v>
      </c>
      <c r="C150" s="61" t="s">
        <v>24</v>
      </c>
      <c r="D150" s="62">
        <v>172</v>
      </c>
      <c r="E150" s="64" t="s">
        <v>140</v>
      </c>
      <c r="F150" s="64" t="s">
        <v>141</v>
      </c>
      <c r="G150" s="64" t="s">
        <v>142</v>
      </c>
      <c r="H150" s="60">
        <v>219</v>
      </c>
      <c r="I150" s="60"/>
      <c r="J150" s="60"/>
      <c r="K150" s="60">
        <v>37</v>
      </c>
      <c r="L150" s="65">
        <f>SUM(H150:J150)/3.8</f>
        <v>57.631578947368425</v>
      </c>
      <c r="M150" s="66">
        <v>5</v>
      </c>
      <c r="N150" s="66"/>
      <c r="O150" s="66"/>
      <c r="P150" s="66"/>
      <c r="Q150" s="67">
        <v>10</v>
      </c>
    </row>
    <row r="151" spans="1:17" ht="15.75">
      <c r="A151" s="59">
        <v>0.7326388888888888</v>
      </c>
      <c r="B151" s="112"/>
      <c r="C151" s="61"/>
      <c r="D151" s="62"/>
      <c r="E151" s="63"/>
      <c r="F151" s="63"/>
      <c r="G151" s="64"/>
      <c r="H151" s="60"/>
      <c r="I151" s="60"/>
      <c r="J151" s="60"/>
      <c r="K151" s="60"/>
      <c r="L151" s="65"/>
      <c r="M151" s="66"/>
      <c r="N151" s="66"/>
      <c r="O151" s="66"/>
      <c r="P151" s="66"/>
      <c r="Q151" s="67"/>
    </row>
    <row r="152" spans="1:17" ht="6.75" customHeight="1" thickBot="1">
      <c r="A152" s="70"/>
      <c r="B152" s="71"/>
      <c r="C152" s="72"/>
      <c r="D152" s="73"/>
      <c r="E152" s="74"/>
      <c r="F152" s="74"/>
      <c r="G152" s="75"/>
      <c r="H152" s="71"/>
      <c r="I152" s="71"/>
      <c r="J152" s="71"/>
      <c r="K152" s="71"/>
      <c r="L152" s="76"/>
      <c r="M152" s="77"/>
      <c r="N152" s="77"/>
      <c r="O152" s="77"/>
      <c r="P152" s="77"/>
      <c r="Q152" s="78"/>
    </row>
    <row r="153" spans="1:17" ht="4.5" customHeight="1" thickBot="1">
      <c r="A153" s="101"/>
      <c r="B153" s="102"/>
      <c r="C153" s="103"/>
      <c r="D153" s="104"/>
      <c r="E153" s="105"/>
      <c r="F153" s="105"/>
      <c r="G153" s="105"/>
      <c r="H153" s="102"/>
      <c r="I153" s="102"/>
      <c r="J153" s="102"/>
      <c r="K153" s="102"/>
      <c r="L153" s="106"/>
      <c r="M153" s="107"/>
      <c r="N153" s="107"/>
      <c r="O153" s="107"/>
      <c r="P153" s="107"/>
      <c r="Q153" s="108"/>
    </row>
    <row r="154" spans="1:17" ht="26.25" thickBot="1">
      <c r="A154" s="1" t="s">
        <v>0</v>
      </c>
      <c r="B154" s="2"/>
      <c r="C154" s="2"/>
      <c r="D154" s="2"/>
      <c r="E154" s="2"/>
      <c r="F154" s="2"/>
      <c r="G154" s="3" t="s">
        <v>1</v>
      </c>
      <c r="H154" s="3"/>
      <c r="I154" s="3"/>
      <c r="J154" s="3"/>
      <c r="K154" s="3"/>
      <c r="L154" s="4"/>
      <c r="M154" s="5" t="s">
        <v>2</v>
      </c>
      <c r="N154" s="6"/>
      <c r="O154" s="6"/>
      <c r="P154" s="7">
        <v>3</v>
      </c>
      <c r="Q154" s="8">
        <v>3</v>
      </c>
    </row>
    <row r="155" spans="1:17" ht="20.25" thickBot="1">
      <c r="A155" s="9" t="s">
        <v>3</v>
      </c>
      <c r="B155" s="10"/>
      <c r="C155" s="10"/>
      <c r="D155" s="10"/>
      <c r="E155" s="10"/>
      <c r="F155" s="10"/>
      <c r="G155" s="11" t="s">
        <v>4</v>
      </c>
      <c r="H155" s="80" t="s">
        <v>124</v>
      </c>
      <c r="I155" s="80"/>
      <c r="J155" s="80"/>
      <c r="K155" s="80"/>
      <c r="L155" s="13"/>
      <c r="M155" s="14" t="s">
        <v>6</v>
      </c>
      <c r="N155" s="15"/>
      <c r="O155" s="16"/>
      <c r="P155" s="17">
        <f>SUM(L163:L166)/Q154</f>
        <v>62.28070175438597</v>
      </c>
      <c r="Q155" s="18"/>
    </row>
    <row r="156" spans="1:17" ht="19.5" thickBot="1">
      <c r="A156" s="9" t="s">
        <v>143</v>
      </c>
      <c r="B156" s="10"/>
      <c r="C156" s="10"/>
      <c r="D156" s="10"/>
      <c r="E156" s="10"/>
      <c r="F156" s="10"/>
      <c r="G156" s="19" t="s">
        <v>8</v>
      </c>
      <c r="H156" s="20" t="s">
        <v>126</v>
      </c>
      <c r="I156" s="20"/>
      <c r="J156" s="20"/>
      <c r="K156" s="20"/>
      <c r="L156" s="21"/>
      <c r="M156" s="21"/>
      <c r="N156" s="22"/>
      <c r="O156" s="23">
        <v>380</v>
      </c>
      <c r="P156" s="23"/>
      <c r="Q156" s="24"/>
    </row>
    <row r="157" spans="1:17" ht="19.5" customHeight="1">
      <c r="A157" s="25" t="s">
        <v>144</v>
      </c>
      <c r="B157" s="26"/>
      <c r="C157" s="26"/>
      <c r="D157" s="26"/>
      <c r="E157" s="26"/>
      <c r="F157" s="27"/>
      <c r="G157" s="28"/>
      <c r="H157" s="29" t="s">
        <v>50</v>
      </c>
      <c r="I157" s="29"/>
      <c r="J157" s="30"/>
      <c r="K157" s="30"/>
      <c r="L157" s="31"/>
      <c r="M157" s="32"/>
      <c r="N157" s="32"/>
      <c r="O157" s="33"/>
      <c r="P157" s="33"/>
      <c r="Q157" s="24"/>
    </row>
    <row r="158" spans="1:17" ht="20.25" thickBot="1">
      <c r="A158" s="34" t="s">
        <v>145</v>
      </c>
      <c r="B158" s="35"/>
      <c r="C158" s="35"/>
      <c r="D158" s="35"/>
      <c r="E158" s="35"/>
      <c r="F158" s="36"/>
      <c r="G158" s="37"/>
      <c r="H158" s="40"/>
      <c r="I158" s="40"/>
      <c r="J158" s="40"/>
      <c r="K158" s="40"/>
      <c r="L158" s="37"/>
      <c r="M158" s="37"/>
      <c r="N158" s="37"/>
      <c r="O158" s="33"/>
      <c r="P158" s="33"/>
      <c r="Q158" s="24"/>
    </row>
    <row r="159" spans="1:17" ht="6" customHeight="1" thickBot="1">
      <c r="A159" s="38"/>
      <c r="B159" s="37"/>
      <c r="C159" s="39"/>
      <c r="D159" s="37"/>
      <c r="E159" s="37"/>
      <c r="F159" s="37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5.75">
      <c r="A160" s="42" t="s">
        <v>13</v>
      </c>
      <c r="B160" s="43" t="s">
        <v>14</v>
      </c>
      <c r="C160" s="43" t="s">
        <v>15</v>
      </c>
      <c r="D160" s="43" t="s">
        <v>16</v>
      </c>
      <c r="E160" s="44" t="s">
        <v>17</v>
      </c>
      <c r="F160" s="45" t="s">
        <v>18</v>
      </c>
      <c r="G160" s="46" t="s">
        <v>19</v>
      </c>
      <c r="H160" s="43" t="s">
        <v>20</v>
      </c>
      <c r="I160" s="43" t="s">
        <v>20</v>
      </c>
      <c r="J160" s="43" t="s">
        <v>20</v>
      </c>
      <c r="K160" s="43" t="s">
        <v>21</v>
      </c>
      <c r="L160" s="43" t="s">
        <v>22</v>
      </c>
      <c r="M160" s="47" t="s">
        <v>23</v>
      </c>
      <c r="N160" s="47"/>
      <c r="O160" s="47"/>
      <c r="P160" s="47"/>
      <c r="Q160" s="48"/>
    </row>
    <row r="161" spans="1:17" ht="16.5" thickBot="1">
      <c r="A161" s="49"/>
      <c r="B161" s="50"/>
      <c r="C161" s="51" t="s">
        <v>24</v>
      </c>
      <c r="D161" s="52"/>
      <c r="E161" s="53" t="s">
        <v>25</v>
      </c>
      <c r="F161" s="53" t="s">
        <v>26</v>
      </c>
      <c r="G161" s="52" t="s">
        <v>27</v>
      </c>
      <c r="H161" s="52" t="s">
        <v>28</v>
      </c>
      <c r="I161" s="52" t="s">
        <v>29</v>
      </c>
      <c r="J161" s="52" t="s">
        <v>30</v>
      </c>
      <c r="K161" s="52" t="s">
        <v>24</v>
      </c>
      <c r="L161" s="52"/>
      <c r="M161" s="52" t="s">
        <v>31</v>
      </c>
      <c r="N161" s="52" t="s">
        <v>28</v>
      </c>
      <c r="O161" s="52" t="s">
        <v>29</v>
      </c>
      <c r="P161" s="52" t="s">
        <v>30</v>
      </c>
      <c r="Q161" s="54" t="s">
        <v>32</v>
      </c>
    </row>
    <row r="162" spans="1:17" ht="5.25" customHeight="1">
      <c r="A162" s="55"/>
      <c r="B162" s="56"/>
      <c r="C162" s="56"/>
      <c r="D162" s="56"/>
      <c r="E162" s="57"/>
      <c r="F162" s="57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8"/>
    </row>
    <row r="163" spans="1:17" ht="26.25">
      <c r="A163" s="59">
        <v>0.7326388888888888</v>
      </c>
      <c r="B163" s="112" t="s">
        <v>146</v>
      </c>
      <c r="C163" s="61" t="s">
        <v>56</v>
      </c>
      <c r="D163" s="62">
        <v>39</v>
      </c>
      <c r="E163" s="63" t="s">
        <v>147</v>
      </c>
      <c r="F163" s="63" t="s">
        <v>148</v>
      </c>
      <c r="G163" s="64" t="s">
        <v>149</v>
      </c>
      <c r="H163" s="60">
        <v>240</v>
      </c>
      <c r="I163" s="60"/>
      <c r="J163" s="60"/>
      <c r="K163" s="60">
        <v>52</v>
      </c>
      <c r="L163" s="65">
        <f>SUM(H163:J163)/3.8</f>
        <v>63.15789473684211</v>
      </c>
      <c r="M163" s="66">
        <v>1</v>
      </c>
      <c r="N163" s="66">
        <v>1</v>
      </c>
      <c r="O163" s="66"/>
      <c r="P163" s="66"/>
      <c r="Q163" s="67">
        <v>10</v>
      </c>
    </row>
    <row r="164" spans="1:17" ht="26.25">
      <c r="A164" s="59">
        <v>0.7381944444444444</v>
      </c>
      <c r="B164" s="112" t="s">
        <v>146</v>
      </c>
      <c r="C164" s="61" t="s">
        <v>56</v>
      </c>
      <c r="D164" s="62">
        <v>432</v>
      </c>
      <c r="E164" s="63" t="s">
        <v>130</v>
      </c>
      <c r="F164" s="63" t="s">
        <v>131</v>
      </c>
      <c r="G164" s="64" t="s">
        <v>132</v>
      </c>
      <c r="H164" s="60">
        <v>236</v>
      </c>
      <c r="I164" s="60"/>
      <c r="J164" s="60"/>
      <c r="K164" s="60">
        <v>52</v>
      </c>
      <c r="L164" s="65">
        <f>SUM(H164:J164)/3.8</f>
        <v>62.10526315789474</v>
      </c>
      <c r="M164" s="66">
        <v>2</v>
      </c>
      <c r="N164" s="66">
        <v>2</v>
      </c>
      <c r="O164" s="66"/>
      <c r="P164" s="66"/>
      <c r="Q164" s="67">
        <v>9</v>
      </c>
    </row>
    <row r="165" spans="1:17" ht="26.25">
      <c r="A165" s="59">
        <v>0.74375</v>
      </c>
      <c r="B165" s="112" t="s">
        <v>146</v>
      </c>
      <c r="C165" s="61" t="s">
        <v>33</v>
      </c>
      <c r="D165" s="62">
        <v>671</v>
      </c>
      <c r="E165" s="64" t="s">
        <v>150</v>
      </c>
      <c r="F165" s="64" t="s">
        <v>151</v>
      </c>
      <c r="G165" s="64" t="s">
        <v>152</v>
      </c>
      <c r="H165" s="60"/>
      <c r="I165" s="60">
        <v>234</v>
      </c>
      <c r="J165" s="60"/>
      <c r="K165" s="60">
        <v>52</v>
      </c>
      <c r="L165" s="65">
        <f>SUM(H165:J165)/3.8</f>
        <v>61.578947368421055</v>
      </c>
      <c r="M165" s="66">
        <v>3</v>
      </c>
      <c r="N165" s="66"/>
      <c r="O165" s="66">
        <v>1</v>
      </c>
      <c r="P165" s="66"/>
      <c r="Q165" s="67">
        <v>8</v>
      </c>
    </row>
    <row r="166" spans="1:17" ht="15.75">
      <c r="A166" s="59">
        <v>0.7506944444444444</v>
      </c>
      <c r="B166" s="110"/>
      <c r="C166" s="61"/>
      <c r="D166" s="62"/>
      <c r="E166" s="64" t="s">
        <v>46</v>
      </c>
      <c r="F166" s="64"/>
      <c r="G166" s="64"/>
      <c r="H166" s="60"/>
      <c r="I166" s="60"/>
      <c r="J166" s="60"/>
      <c r="K166" s="60"/>
      <c r="L166" s="65"/>
      <c r="M166" s="66"/>
      <c r="N166" s="66"/>
      <c r="O166" s="66"/>
      <c r="P166" s="66"/>
      <c r="Q166" s="67"/>
    </row>
    <row r="167" spans="1:17" ht="6.75" customHeight="1" thickBot="1">
      <c r="A167" s="70"/>
      <c r="B167" s="71"/>
      <c r="C167" s="71"/>
      <c r="D167" s="71"/>
      <c r="E167" s="71"/>
      <c r="F167" s="71"/>
      <c r="G167" s="113"/>
      <c r="H167" s="71"/>
      <c r="I167" s="71"/>
      <c r="J167" s="71"/>
      <c r="K167" s="71"/>
      <c r="L167" s="76"/>
      <c r="M167" s="77"/>
      <c r="N167" s="77"/>
      <c r="O167" s="77"/>
      <c r="P167" s="77"/>
      <c r="Q167" s="78"/>
    </row>
    <row r="168" spans="1:17" ht="6.75" customHeight="1" thickBo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1:17" ht="26.25" thickBot="1">
      <c r="A169" s="1" t="s">
        <v>0</v>
      </c>
      <c r="B169" s="2"/>
      <c r="C169" s="2"/>
      <c r="D169" s="2"/>
      <c r="E169" s="2"/>
      <c r="F169" s="2"/>
      <c r="G169" s="3" t="s">
        <v>1</v>
      </c>
      <c r="H169" s="3"/>
      <c r="I169" s="3"/>
      <c r="J169" s="3"/>
      <c r="K169" s="3"/>
      <c r="L169" s="4"/>
      <c r="M169" s="5" t="s">
        <v>2</v>
      </c>
      <c r="N169" s="6"/>
      <c r="O169" s="114"/>
      <c r="P169" s="7">
        <v>4</v>
      </c>
      <c r="Q169" s="8">
        <v>3</v>
      </c>
    </row>
    <row r="170" spans="1:17" ht="20.25" thickBot="1">
      <c r="A170" s="9" t="s">
        <v>3</v>
      </c>
      <c r="B170" s="10"/>
      <c r="C170" s="10"/>
      <c r="D170" s="10"/>
      <c r="E170" s="10"/>
      <c r="F170" s="10"/>
      <c r="G170" s="11" t="s">
        <v>4</v>
      </c>
      <c r="H170" s="80" t="s">
        <v>124</v>
      </c>
      <c r="I170" s="80"/>
      <c r="J170" s="80"/>
      <c r="K170" s="80"/>
      <c r="L170" s="13"/>
      <c r="M170" s="14" t="s">
        <v>6</v>
      </c>
      <c r="N170" s="15"/>
      <c r="O170" s="16"/>
      <c r="P170" s="17">
        <f>SUM(L178:L182)/Q169</f>
        <v>60</v>
      </c>
      <c r="Q170" s="18"/>
    </row>
    <row r="171" spans="1:17" ht="19.5" thickBot="1">
      <c r="A171" s="115" t="s">
        <v>153</v>
      </c>
      <c r="B171" s="116"/>
      <c r="C171" s="116"/>
      <c r="D171" s="116"/>
      <c r="E171" s="116"/>
      <c r="F171" s="116"/>
      <c r="G171" s="19" t="s">
        <v>8</v>
      </c>
      <c r="H171" s="20" t="s">
        <v>126</v>
      </c>
      <c r="I171" s="20"/>
      <c r="J171" s="20"/>
      <c r="K171" s="20"/>
      <c r="L171" s="21"/>
      <c r="M171" s="21"/>
      <c r="N171" s="22"/>
      <c r="O171" s="23" t="s">
        <v>154</v>
      </c>
      <c r="P171" s="23"/>
      <c r="Q171" s="24"/>
    </row>
    <row r="172" spans="1:17" ht="19.5" customHeight="1">
      <c r="A172" s="25" t="s">
        <v>155</v>
      </c>
      <c r="B172" s="26"/>
      <c r="C172" s="26"/>
      <c r="D172" s="26"/>
      <c r="E172" s="26"/>
      <c r="F172" s="27"/>
      <c r="G172" s="28"/>
      <c r="H172" s="29" t="s">
        <v>50</v>
      </c>
      <c r="I172" s="29"/>
      <c r="J172" s="30"/>
      <c r="K172" s="30"/>
      <c r="L172" s="31"/>
      <c r="M172" s="32"/>
      <c r="N172" s="32"/>
      <c r="O172" s="33"/>
      <c r="P172" s="33"/>
      <c r="Q172" s="24"/>
    </row>
    <row r="173" spans="1:17" ht="20.25" thickBot="1">
      <c r="A173" s="34" t="s">
        <v>156</v>
      </c>
      <c r="B173" s="35"/>
      <c r="C173" s="35"/>
      <c r="D173" s="35"/>
      <c r="E173" s="35"/>
      <c r="F173" s="36"/>
      <c r="G173" s="37"/>
      <c r="H173" s="40"/>
      <c r="I173" s="40"/>
      <c r="J173" s="40"/>
      <c r="K173" s="40"/>
      <c r="L173" s="37"/>
      <c r="M173" s="37"/>
      <c r="N173" s="37"/>
      <c r="O173" s="33"/>
      <c r="P173" s="33"/>
      <c r="Q173" s="24"/>
    </row>
    <row r="174" spans="1:17" ht="6" customHeight="1" thickBot="1">
      <c r="A174" s="38"/>
      <c r="B174" s="37"/>
      <c r="C174" s="39"/>
      <c r="D174" s="37"/>
      <c r="E174" s="37"/>
      <c r="F174" s="37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5.75">
      <c r="A175" s="42" t="s">
        <v>13</v>
      </c>
      <c r="B175" s="43" t="s">
        <v>14</v>
      </c>
      <c r="C175" s="43" t="s">
        <v>15</v>
      </c>
      <c r="D175" s="43" t="s">
        <v>16</v>
      </c>
      <c r="E175" s="44" t="s">
        <v>17</v>
      </c>
      <c r="F175" s="45" t="s">
        <v>18</v>
      </c>
      <c r="G175" s="46" t="s">
        <v>19</v>
      </c>
      <c r="H175" s="43" t="s">
        <v>20</v>
      </c>
      <c r="I175" s="43" t="s">
        <v>20</v>
      </c>
      <c r="J175" s="43" t="s">
        <v>20</v>
      </c>
      <c r="K175" s="43" t="s">
        <v>21</v>
      </c>
      <c r="L175" s="43" t="s">
        <v>22</v>
      </c>
      <c r="M175" s="117" t="s">
        <v>23</v>
      </c>
      <c r="N175" s="118"/>
      <c r="O175" s="118"/>
      <c r="P175" s="119"/>
      <c r="Q175" s="111"/>
    </row>
    <row r="176" spans="1:17" ht="16.5" thickBot="1">
      <c r="A176" s="49"/>
      <c r="B176" s="50"/>
      <c r="C176" s="51" t="s">
        <v>24</v>
      </c>
      <c r="D176" s="52"/>
      <c r="E176" s="53" t="s">
        <v>25</v>
      </c>
      <c r="F176" s="53" t="s">
        <v>26</v>
      </c>
      <c r="G176" s="52" t="s">
        <v>27</v>
      </c>
      <c r="H176" s="52" t="s">
        <v>28</v>
      </c>
      <c r="I176" s="52" t="s">
        <v>24</v>
      </c>
      <c r="J176" s="52" t="s">
        <v>30</v>
      </c>
      <c r="K176" s="52" t="s">
        <v>24</v>
      </c>
      <c r="L176" s="52"/>
      <c r="M176" s="52" t="s">
        <v>31</v>
      </c>
      <c r="N176" s="52" t="s">
        <v>28</v>
      </c>
      <c r="O176" s="52" t="s">
        <v>29</v>
      </c>
      <c r="P176" s="52" t="s">
        <v>30</v>
      </c>
      <c r="Q176" s="54"/>
    </row>
    <row r="177" spans="1:17" ht="6" customHeight="1">
      <c r="A177" s="55"/>
      <c r="B177" s="56"/>
      <c r="C177" s="56"/>
      <c r="D177" s="56"/>
      <c r="E177" s="57"/>
      <c r="F177" s="57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8"/>
    </row>
    <row r="178" spans="1:17" ht="26.25">
      <c r="A178" s="59">
        <v>0.7673611111111112</v>
      </c>
      <c r="B178" s="110" t="s">
        <v>157</v>
      </c>
      <c r="C178" s="61"/>
      <c r="D178" s="62">
        <v>680</v>
      </c>
      <c r="E178" s="64" t="s">
        <v>158</v>
      </c>
      <c r="F178" s="64" t="s">
        <v>159</v>
      </c>
      <c r="G178" s="64" t="s">
        <v>160</v>
      </c>
      <c r="H178" s="60">
        <v>241</v>
      </c>
      <c r="I178" s="60"/>
      <c r="J178" s="60"/>
      <c r="K178" s="60">
        <v>40</v>
      </c>
      <c r="L178" s="65">
        <f>SUM(H178:J178)/3.8</f>
        <v>63.42105263157895</v>
      </c>
      <c r="M178" s="66">
        <v>1</v>
      </c>
      <c r="N178" s="66"/>
      <c r="O178" s="66"/>
      <c r="P178" s="66"/>
      <c r="Q178" s="67"/>
    </row>
    <row r="179" spans="1:17" ht="26.25">
      <c r="A179" s="59">
        <v>0.75625</v>
      </c>
      <c r="B179" s="110" t="s">
        <v>157</v>
      </c>
      <c r="C179" s="61"/>
      <c r="D179" s="62">
        <v>392</v>
      </c>
      <c r="E179" s="63" t="s">
        <v>161</v>
      </c>
      <c r="F179" s="63" t="s">
        <v>162</v>
      </c>
      <c r="G179" s="64" t="s">
        <v>132</v>
      </c>
      <c r="H179" s="60">
        <v>228</v>
      </c>
      <c r="I179" s="60"/>
      <c r="J179" s="60"/>
      <c r="K179" s="60">
        <v>38</v>
      </c>
      <c r="L179" s="65">
        <f>SUM(H179:J179)/3.8</f>
        <v>60</v>
      </c>
      <c r="M179" s="66">
        <v>2</v>
      </c>
      <c r="N179" s="66"/>
      <c r="O179" s="66"/>
      <c r="P179" s="66"/>
      <c r="Q179" s="67"/>
    </row>
    <row r="180" spans="1:17" ht="26.25">
      <c r="A180" s="59">
        <v>0.7506944444444444</v>
      </c>
      <c r="B180" s="110" t="s">
        <v>157</v>
      </c>
      <c r="C180" s="61" t="s">
        <v>24</v>
      </c>
      <c r="D180" s="62">
        <v>172</v>
      </c>
      <c r="E180" s="64" t="s">
        <v>140</v>
      </c>
      <c r="F180" s="64" t="s">
        <v>141</v>
      </c>
      <c r="G180" s="64" t="s">
        <v>142</v>
      </c>
      <c r="H180" s="60">
        <v>215</v>
      </c>
      <c r="I180" s="60"/>
      <c r="J180" s="60"/>
      <c r="K180" s="60">
        <v>35</v>
      </c>
      <c r="L180" s="65">
        <f>SUM(H180:J180)/3.8</f>
        <v>56.578947368421055</v>
      </c>
      <c r="M180" s="66">
        <v>3</v>
      </c>
      <c r="N180" s="66"/>
      <c r="O180" s="66"/>
      <c r="P180" s="66"/>
      <c r="Q180" s="67"/>
    </row>
    <row r="181" spans="1:17" ht="26.25">
      <c r="A181" s="59">
        <v>0.7618055555555556</v>
      </c>
      <c r="B181" s="109" t="s">
        <v>163</v>
      </c>
      <c r="C181" s="61"/>
      <c r="D181" s="62">
        <v>91</v>
      </c>
      <c r="E181" s="63" t="s">
        <v>164</v>
      </c>
      <c r="F181" s="63" t="s">
        <v>165</v>
      </c>
      <c r="G181" s="120"/>
      <c r="H181" s="60" t="s">
        <v>33</v>
      </c>
      <c r="I181" s="60"/>
      <c r="J181" s="60"/>
      <c r="K181" s="60"/>
      <c r="L181" s="65">
        <f>SUM(H181:J181)/4.7</f>
        <v>0</v>
      </c>
      <c r="M181" s="66" t="s">
        <v>33</v>
      </c>
      <c r="N181" s="66"/>
      <c r="O181" s="66"/>
      <c r="P181" s="66"/>
      <c r="Q181" s="67"/>
    </row>
    <row r="182" spans="1:17" ht="15.75">
      <c r="A182" s="59">
        <v>0.7729166666666667</v>
      </c>
      <c r="B182" s="60"/>
      <c r="C182" s="60"/>
      <c r="D182" s="60"/>
      <c r="E182" s="60" t="s">
        <v>46</v>
      </c>
      <c r="F182" s="60"/>
      <c r="G182" s="60"/>
      <c r="H182" s="60"/>
      <c r="I182" s="60"/>
      <c r="J182" s="60"/>
      <c r="K182" s="60"/>
      <c r="L182" s="65"/>
      <c r="M182" s="66"/>
      <c r="N182" s="66"/>
      <c r="O182" s="66"/>
      <c r="P182" s="66"/>
      <c r="Q182" s="67"/>
    </row>
    <row r="183" spans="1:17" ht="6" customHeight="1" thickBot="1">
      <c r="A183" s="70"/>
      <c r="B183" s="71"/>
      <c r="C183" s="72"/>
      <c r="D183" s="73"/>
      <c r="E183" s="74"/>
      <c r="F183" s="74"/>
      <c r="G183" s="75"/>
      <c r="H183" s="71"/>
      <c r="I183" s="71"/>
      <c r="J183" s="71"/>
      <c r="K183" s="71"/>
      <c r="L183" s="76"/>
      <c r="M183" s="77"/>
      <c r="N183" s="77"/>
      <c r="O183" s="77"/>
      <c r="P183" s="77"/>
      <c r="Q183" s="78"/>
    </row>
  </sheetData>
  <mergeCells count="154">
    <mergeCell ref="M175:P175"/>
    <mergeCell ref="A171:F171"/>
    <mergeCell ref="H171:K171"/>
    <mergeCell ref="O171:P173"/>
    <mergeCell ref="A172:F172"/>
    <mergeCell ref="H172:K172"/>
    <mergeCell ref="A173:F173"/>
    <mergeCell ref="A170:F170"/>
    <mergeCell ref="H170:K170"/>
    <mergeCell ref="M170:O170"/>
    <mergeCell ref="P170:Q170"/>
    <mergeCell ref="M160:P160"/>
    <mergeCell ref="A169:F169"/>
    <mergeCell ref="G169:L169"/>
    <mergeCell ref="M169:O169"/>
    <mergeCell ref="A156:F156"/>
    <mergeCell ref="H156:K156"/>
    <mergeCell ref="O156:P158"/>
    <mergeCell ref="A157:F157"/>
    <mergeCell ref="H157:K157"/>
    <mergeCell ref="A158:F158"/>
    <mergeCell ref="A155:F155"/>
    <mergeCell ref="H155:K155"/>
    <mergeCell ref="M155:O155"/>
    <mergeCell ref="P155:Q155"/>
    <mergeCell ref="M143:P143"/>
    <mergeCell ref="A154:F154"/>
    <mergeCell ref="G154:L154"/>
    <mergeCell ref="M154:O154"/>
    <mergeCell ref="A139:F139"/>
    <mergeCell ref="H139:K139"/>
    <mergeCell ref="O139:P141"/>
    <mergeCell ref="A140:F140"/>
    <mergeCell ref="H140:K140"/>
    <mergeCell ref="A141:F141"/>
    <mergeCell ref="A138:F138"/>
    <mergeCell ref="H138:K138"/>
    <mergeCell ref="M138:O138"/>
    <mergeCell ref="P138:Q138"/>
    <mergeCell ref="M127:P127"/>
    <mergeCell ref="A137:F137"/>
    <mergeCell ref="G137:L137"/>
    <mergeCell ref="M137:O137"/>
    <mergeCell ref="A123:F123"/>
    <mergeCell ref="H123:K123"/>
    <mergeCell ref="O123:P125"/>
    <mergeCell ref="A124:F124"/>
    <mergeCell ref="H124:K124"/>
    <mergeCell ref="A125:F125"/>
    <mergeCell ref="A122:F122"/>
    <mergeCell ref="H122:K122"/>
    <mergeCell ref="M122:O122"/>
    <mergeCell ref="P122:Q122"/>
    <mergeCell ref="M114:P114"/>
    <mergeCell ref="A121:F121"/>
    <mergeCell ref="G121:L121"/>
    <mergeCell ref="M121:O121"/>
    <mergeCell ref="A110:F110"/>
    <mergeCell ref="H110:K110"/>
    <mergeCell ref="O110:P112"/>
    <mergeCell ref="A111:F111"/>
    <mergeCell ref="H111:K111"/>
    <mergeCell ref="A112:F112"/>
    <mergeCell ref="A109:F109"/>
    <mergeCell ref="H109:K109"/>
    <mergeCell ref="M109:O109"/>
    <mergeCell ref="P109:Q109"/>
    <mergeCell ref="M98:P98"/>
    <mergeCell ref="A108:F108"/>
    <mergeCell ref="G108:L108"/>
    <mergeCell ref="M108:O108"/>
    <mergeCell ref="A94:F94"/>
    <mergeCell ref="H94:K94"/>
    <mergeCell ref="O94:P96"/>
    <mergeCell ref="A95:F95"/>
    <mergeCell ref="H95:K95"/>
    <mergeCell ref="A96:F96"/>
    <mergeCell ref="A93:F93"/>
    <mergeCell ref="H93:K93"/>
    <mergeCell ref="M93:O93"/>
    <mergeCell ref="P93:Q93"/>
    <mergeCell ref="M81:P81"/>
    <mergeCell ref="A92:F92"/>
    <mergeCell ref="G92:L92"/>
    <mergeCell ref="M92:O92"/>
    <mergeCell ref="A77:F77"/>
    <mergeCell ref="H77:K77"/>
    <mergeCell ref="O77:P79"/>
    <mergeCell ref="A78:F78"/>
    <mergeCell ref="H78:K78"/>
    <mergeCell ref="A79:F79"/>
    <mergeCell ref="A76:F76"/>
    <mergeCell ref="H76:K76"/>
    <mergeCell ref="M76:O76"/>
    <mergeCell ref="P76:Q76"/>
    <mergeCell ref="M59:P59"/>
    <mergeCell ref="A75:F75"/>
    <mergeCell ref="G75:L75"/>
    <mergeCell ref="M75:O75"/>
    <mergeCell ref="A55:F55"/>
    <mergeCell ref="H55:K55"/>
    <mergeCell ref="O55:P57"/>
    <mergeCell ref="A56:F56"/>
    <mergeCell ref="H56:K56"/>
    <mergeCell ref="A57:F57"/>
    <mergeCell ref="A54:F54"/>
    <mergeCell ref="H54:K54"/>
    <mergeCell ref="M54:O54"/>
    <mergeCell ref="P54:Q54"/>
    <mergeCell ref="M41:P41"/>
    <mergeCell ref="A53:F53"/>
    <mergeCell ref="G53:L53"/>
    <mergeCell ref="M53:O53"/>
    <mergeCell ref="A37:F37"/>
    <mergeCell ref="H37:K37"/>
    <mergeCell ref="O37:P39"/>
    <mergeCell ref="A38:F38"/>
    <mergeCell ref="H38:K38"/>
    <mergeCell ref="A39:F39"/>
    <mergeCell ref="A36:F36"/>
    <mergeCell ref="H36:K36"/>
    <mergeCell ref="M36:O36"/>
    <mergeCell ref="P36:Q36"/>
    <mergeCell ref="M24:P24"/>
    <mergeCell ref="A35:F35"/>
    <mergeCell ref="G35:L35"/>
    <mergeCell ref="M35:O35"/>
    <mergeCell ref="A20:F20"/>
    <mergeCell ref="H20:K20"/>
    <mergeCell ref="O20:P22"/>
    <mergeCell ref="A21:F21"/>
    <mergeCell ref="H21:K21"/>
    <mergeCell ref="A22:F22"/>
    <mergeCell ref="A19:F19"/>
    <mergeCell ref="H19:K19"/>
    <mergeCell ref="M19:O19"/>
    <mergeCell ref="P19:Q19"/>
    <mergeCell ref="M7:P7"/>
    <mergeCell ref="A18:F18"/>
    <mergeCell ref="G18:L18"/>
    <mergeCell ref="M18:O18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2011-01-27T20:41:12Z</dcterms:created>
  <dcterms:modified xsi:type="dcterms:W3CDTF">2011-01-27T20:45:21Z</dcterms:modified>
  <cp:category/>
  <cp:version/>
  <cp:contentType/>
  <cp:contentStatus/>
</cp:coreProperties>
</file>