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296" documentId="8_{4BE6062B-67CD-40E7-96A8-77094D6472BC}" xr6:coauthVersionLast="47" xr6:coauthVersionMax="47" xr10:uidLastSave="{1144724A-3ECD-4728-B5D2-B2044E96A3AE}"/>
  <bookViews>
    <workbookView minimized="1" xWindow="780" yWindow="780" windowWidth="15375" windowHeight="7875" xr2:uid="{00000000-000D-0000-FFFF-FFFF00000000}"/>
  </bookViews>
  <sheets>
    <sheet name="Class 1 Prelim  17a" sheetId="4" r:id="rId1"/>
    <sheet name="Class 2 Prelim 19 Q" sheetId="5" r:id="rId2"/>
    <sheet name="Class 3 Novice 22 " sheetId="6" r:id="rId3"/>
    <sheet name="Class 4 Novice 38" sheetId="7" r:id="rId4"/>
    <sheet name="Class 5 Ele 43" sheetId="8" r:id="rId5"/>
    <sheet name="Class 6 Ele 53 Q" sheetId="9" r:id="rId6"/>
    <sheet name="Class 7 Medium 61" sheetId="10" r:id="rId7"/>
    <sheet name="Class 8 Med 73 Q" sheetId="11" r:id="rId8"/>
    <sheet name="Class 9 AM91 Q" sheetId="28" r:id="rId9"/>
    <sheet name="Class 10 AM98 Q" sheetId="12" r:id="rId10"/>
    <sheet name="Class 12 PSG" sheetId="23" r:id="rId11"/>
    <sheet name="Class 13 Inter I" sheetId="24" r:id="rId12"/>
    <sheet name="Class 17 Novice FSM " sheetId="25" r:id="rId13"/>
    <sheet name="Class 18 Ele FSM " sheetId="29" r:id="rId14"/>
    <sheet name="Class 19 Med FSM " sheetId="30" r:id="rId15"/>
    <sheet name="Class 21 PSG FSM " sheetId="31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4" l="1"/>
  <c r="I11" i="24"/>
  <c r="I11" i="31"/>
  <c r="I12" i="31"/>
  <c r="I13" i="28"/>
  <c r="I12" i="28"/>
  <c r="I11" i="28"/>
  <c r="I12" i="29"/>
  <c r="I11" i="29"/>
  <c r="I11" i="25"/>
  <c r="I12" i="25"/>
  <c r="I16" i="8"/>
  <c r="I14" i="8"/>
  <c r="I11" i="8"/>
  <c r="I13" i="8"/>
  <c r="I15" i="8"/>
  <c r="I12" i="8"/>
  <c r="I15" i="6"/>
  <c r="I17" i="7"/>
  <c r="I12" i="7"/>
  <c r="I16" i="7"/>
  <c r="I14" i="7"/>
  <c r="I15" i="7"/>
  <c r="I13" i="7"/>
  <c r="I11" i="7"/>
  <c r="I14" i="23"/>
  <c r="I12" i="23"/>
  <c r="I13" i="23"/>
  <c r="I11" i="23"/>
  <c r="I13" i="12"/>
  <c r="I12" i="12"/>
  <c r="I11" i="12"/>
  <c r="I14" i="9"/>
  <c r="I17" i="9"/>
  <c r="I13" i="9"/>
  <c r="I11" i="9"/>
  <c r="I12" i="9"/>
  <c r="I16" i="9"/>
  <c r="I15" i="9"/>
  <c r="I13" i="6"/>
  <c r="I12" i="6"/>
  <c r="I17" i="6"/>
  <c r="I14" i="6"/>
  <c r="I16" i="6"/>
  <c r="I11" i="6"/>
  <c r="I12" i="5"/>
  <c r="I13" i="5"/>
  <c r="I11" i="5"/>
  <c r="I16" i="5"/>
  <c r="I17" i="5"/>
  <c r="I18" i="5"/>
  <c r="I14" i="5"/>
  <c r="I15" i="5"/>
  <c r="I14" i="4"/>
  <c r="I11" i="4"/>
  <c r="I15" i="4"/>
  <c r="I16" i="4"/>
  <c r="I18" i="4"/>
  <c r="I17" i="4"/>
  <c r="I12" i="4"/>
  <c r="I13" i="4"/>
  <c r="I11" i="11"/>
  <c r="I12" i="11"/>
  <c r="I12" i="10"/>
  <c r="I13" i="10"/>
  <c r="I11" i="10"/>
</calcChain>
</file>

<file path=xl/sharedStrings.xml><?xml version="1.0" encoding="utf-8"?>
<sst xmlns="http://schemas.openxmlformats.org/spreadsheetml/2006/main" count="760" uniqueCount="256">
  <si>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</si>
  <si>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</si>
  <si>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</si>
  <si>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</si>
  <si>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</si>
  <si>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</si>
  <si>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</si>
  <si>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</si>
  <si>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</si>
  <si>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</si>
  <si>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</si>
  <si>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</si>
  <si>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</si>
  <si>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</si>
  <si>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</si>
  <si>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</si>
  <si>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Venue : Brook Farm Equestrian Centre</t>
  </si>
  <si>
    <t>Test/Class : P19 / 2</t>
  </si>
  <si>
    <t>Total Points: 240</t>
  </si>
  <si>
    <t>Organiser : Jackie Jones</t>
  </si>
  <si>
    <t>Time</t>
  </si>
  <si>
    <t>20</t>
  </si>
  <si>
    <t>17</t>
  </si>
  <si>
    <t>19</t>
  </si>
  <si>
    <t>21</t>
  </si>
  <si>
    <t>34</t>
  </si>
  <si>
    <t>6</t>
  </si>
  <si>
    <t>11</t>
  </si>
  <si>
    <t>7</t>
  </si>
  <si>
    <t>10</t>
  </si>
  <si>
    <t>15</t>
  </si>
  <si>
    <t>5</t>
  </si>
  <si>
    <t>14</t>
  </si>
  <si>
    <t>13</t>
  </si>
  <si>
    <t>1</t>
  </si>
  <si>
    <t>30</t>
  </si>
  <si>
    <t>29</t>
  </si>
  <si>
    <t>32</t>
  </si>
  <si>
    <t>Venue : Brook Farm EC</t>
  </si>
  <si>
    <t>16</t>
  </si>
  <si>
    <t>22</t>
  </si>
  <si>
    <t>23</t>
  </si>
  <si>
    <t>25</t>
  </si>
  <si>
    <t>28</t>
  </si>
  <si>
    <t>4</t>
  </si>
  <si>
    <t>9</t>
  </si>
  <si>
    <t>Test/Class : 6 / E53</t>
  </si>
  <si>
    <t>Total Points: 340</t>
  </si>
  <si>
    <t>Test/Class : 7 / M61</t>
  </si>
  <si>
    <t>Test/Class : M73 / 8</t>
  </si>
  <si>
    <t xml:space="preserve">Judge(s) : Anita Darken   </t>
  </si>
  <si>
    <t>Hayley Liddiard</t>
  </si>
  <si>
    <t>19682</t>
  </si>
  <si>
    <t xml:space="preserve">Judge(s) : Anita Darken </t>
  </si>
  <si>
    <t>Test/Class : PSG / 12</t>
  </si>
  <si>
    <t>Test/Class : Inter I / 13</t>
  </si>
  <si>
    <t>Total Points: 380</t>
  </si>
  <si>
    <t xml:space="preserve">Place </t>
  </si>
  <si>
    <t>Test/Class : AM 98 / 10</t>
  </si>
  <si>
    <t>,</t>
  </si>
  <si>
    <t>Start Date : 5 December 2021</t>
  </si>
  <si>
    <t>36</t>
  </si>
  <si>
    <t>Suzanne Dipple</t>
  </si>
  <si>
    <t>35</t>
  </si>
  <si>
    <t>Jessica Williams</t>
  </si>
  <si>
    <t>59196</t>
  </si>
  <si>
    <t>Westoak Malbec</t>
  </si>
  <si>
    <t>52973</t>
  </si>
  <si>
    <t>Mollie White</t>
  </si>
  <si>
    <t>400385</t>
  </si>
  <si>
    <t>Forever Spellbound</t>
  </si>
  <si>
    <t>1830657</t>
  </si>
  <si>
    <t>Corinne Roberts</t>
  </si>
  <si>
    <t>346632</t>
  </si>
  <si>
    <t>Recession</t>
  </si>
  <si>
    <t>1432773</t>
  </si>
  <si>
    <t>37</t>
  </si>
  <si>
    <t>39</t>
  </si>
  <si>
    <t>Sarah Williams</t>
  </si>
  <si>
    <t>42005</t>
  </si>
  <si>
    <t>Start Date : 27 May 2022</t>
  </si>
  <si>
    <t xml:space="preserve">Judge(s) :Neil McHugh </t>
  </si>
  <si>
    <t>Rosie Lonergan</t>
  </si>
  <si>
    <t>1513668</t>
  </si>
  <si>
    <t>Thorndons Orlando</t>
  </si>
  <si>
    <t>1941171</t>
  </si>
  <si>
    <t>Epernay Kaylor</t>
  </si>
  <si>
    <t>210153</t>
  </si>
  <si>
    <t>Diablo B</t>
  </si>
  <si>
    <t>1943006</t>
  </si>
  <si>
    <t>The Kings Warrior</t>
  </si>
  <si>
    <t>1944709</t>
  </si>
  <si>
    <t>Jacquie Field</t>
  </si>
  <si>
    <t>263354</t>
  </si>
  <si>
    <t>Hollow Dream</t>
  </si>
  <si>
    <t>1946200</t>
  </si>
  <si>
    <t>Kitty Jackson</t>
  </si>
  <si>
    <t>1411452</t>
  </si>
  <si>
    <t>Townview Blue</t>
  </si>
  <si>
    <t>1432107</t>
  </si>
  <si>
    <t>403124</t>
  </si>
  <si>
    <t>Unreg</t>
  </si>
  <si>
    <t>Andrea Rawley</t>
  </si>
  <si>
    <t>1810628</t>
  </si>
  <si>
    <t>Ardglass Jazz</t>
  </si>
  <si>
    <t>1830944</t>
  </si>
  <si>
    <t>Aragon House Francesca</t>
  </si>
  <si>
    <t>1945498</t>
  </si>
  <si>
    <t xml:space="preserve">Event Type : BD Reg I-GP + FSM </t>
  </si>
  <si>
    <t>Jack Boarder</t>
  </si>
  <si>
    <t>Humphrey III</t>
  </si>
  <si>
    <t>2</t>
  </si>
  <si>
    <t>Jasmin Palmer</t>
  </si>
  <si>
    <t>1920604</t>
  </si>
  <si>
    <t>Pencarder Red Ruby</t>
  </si>
  <si>
    <t>1943185</t>
  </si>
  <si>
    <t xml:space="preserve">Judge(s) : Annette Scott  </t>
  </si>
  <si>
    <t>Event Type : BD Reg I-GP + FSM</t>
  </si>
  <si>
    <t xml:space="preserve">Judge(s) : Neil McHugh </t>
  </si>
  <si>
    <t>Hannah Godfrey</t>
  </si>
  <si>
    <t>1915261</t>
  </si>
  <si>
    <t>Midnight dreams</t>
  </si>
  <si>
    <t>1935967</t>
  </si>
  <si>
    <t>38</t>
  </si>
  <si>
    <t>Emma James</t>
  </si>
  <si>
    <t>1613400</t>
  </si>
  <si>
    <t>Riverdanse</t>
  </si>
  <si>
    <t>1940195</t>
  </si>
  <si>
    <t>Sarah Turner</t>
  </si>
  <si>
    <t>1812210</t>
  </si>
  <si>
    <t>Double Diamant UK</t>
  </si>
  <si>
    <t>1833675</t>
  </si>
  <si>
    <t>26</t>
  </si>
  <si>
    <t>Rachel Moore</t>
  </si>
  <si>
    <t>1917931</t>
  </si>
  <si>
    <t>Elmer fan Sweach</t>
  </si>
  <si>
    <t>1939400</t>
  </si>
  <si>
    <t>31</t>
  </si>
  <si>
    <t>Sanson De Ligero</t>
  </si>
  <si>
    <t>1945617</t>
  </si>
  <si>
    <t>Test/Class : N22 / 3</t>
  </si>
  <si>
    <t>Test/Class : N38 / 4</t>
  </si>
  <si>
    <t xml:space="preserve">Total Points: </t>
  </si>
  <si>
    <t>Judge(s) : Annette Scott</t>
  </si>
  <si>
    <t>Hayley Martin</t>
  </si>
  <si>
    <t>1810839</t>
  </si>
  <si>
    <t>Lunar Eclipse</t>
  </si>
  <si>
    <t>1831594</t>
  </si>
  <si>
    <t xml:space="preserve">Test/Class : E43 /5 </t>
  </si>
  <si>
    <t>Victoria Woodman</t>
  </si>
  <si>
    <t>1934957</t>
  </si>
  <si>
    <t>Boco del loro</t>
  </si>
  <si>
    <t>Alison Gurney</t>
  </si>
  <si>
    <t>1411531</t>
  </si>
  <si>
    <t>Chica d'Oro</t>
  </si>
  <si>
    <t>59135</t>
  </si>
  <si>
    <t>95974</t>
  </si>
  <si>
    <t>ABBOTTSVALE RHUMOUR</t>
  </si>
  <si>
    <t>1941275</t>
  </si>
  <si>
    <t>Felicity Morn</t>
  </si>
  <si>
    <t>1632133</t>
  </si>
  <si>
    <t>Nicola Thornton</t>
  </si>
  <si>
    <t>308366</t>
  </si>
  <si>
    <t>Gf Falcon</t>
  </si>
  <si>
    <t>1632183</t>
  </si>
  <si>
    <t xml:space="preserve">Judge(s) : Annette Scott </t>
  </si>
  <si>
    <t>27</t>
  </si>
  <si>
    <t>Lisa Kimm</t>
  </si>
  <si>
    <t>370061</t>
  </si>
  <si>
    <t>Showmakers Gemini</t>
  </si>
  <si>
    <t>1531940</t>
  </si>
  <si>
    <t>Maria Carrasco</t>
  </si>
  <si>
    <t>1810067</t>
  </si>
  <si>
    <t>Corlita</t>
  </si>
  <si>
    <t>1830131</t>
  </si>
  <si>
    <t xml:space="preserve">Event Type : Reg BD I - GP + FSM </t>
  </si>
  <si>
    <t>Test/Class : AM 91 / 9</t>
  </si>
  <si>
    <t>Bellers dream</t>
  </si>
  <si>
    <t>8</t>
  </si>
  <si>
    <t>Elaine Wallace</t>
  </si>
  <si>
    <t>234320</t>
  </si>
  <si>
    <t>Fairway</t>
  </si>
  <si>
    <t>49587</t>
  </si>
  <si>
    <t>Claire Knowles</t>
  </si>
  <si>
    <t>23493</t>
  </si>
  <si>
    <t>Corona S</t>
  </si>
  <si>
    <t>58649</t>
  </si>
  <si>
    <t>Alice Begg</t>
  </si>
  <si>
    <t>401418</t>
  </si>
  <si>
    <t>Gluckauf</t>
  </si>
  <si>
    <t>61078</t>
  </si>
  <si>
    <t>Glynis Berger</t>
  </si>
  <si>
    <t>57770</t>
  </si>
  <si>
    <t>Carnaval Joy</t>
  </si>
  <si>
    <t>5668401162</t>
  </si>
  <si>
    <t>Tracy Wright</t>
  </si>
  <si>
    <t>9784</t>
  </si>
  <si>
    <t>Beat Box</t>
  </si>
  <si>
    <t>1832437</t>
  </si>
  <si>
    <t>12</t>
  </si>
  <si>
    <t>Maxine Dowman</t>
  </si>
  <si>
    <t>16942</t>
  </si>
  <si>
    <t>Biggles Tosha</t>
  </si>
  <si>
    <t>1432505</t>
  </si>
  <si>
    <t>3</t>
  </si>
  <si>
    <t>Andrea Barbagallo</t>
  </si>
  <si>
    <t>1910646</t>
  </si>
  <si>
    <t>James Bond III</t>
  </si>
  <si>
    <t>1834864</t>
  </si>
  <si>
    <t>18</t>
  </si>
  <si>
    <t>Nicola Bell</t>
  </si>
  <si>
    <t>65773</t>
  </si>
  <si>
    <t>Don Caledonia</t>
  </si>
  <si>
    <t>52730</t>
  </si>
  <si>
    <t>40</t>
  </si>
  <si>
    <t>Angela Fenn</t>
  </si>
  <si>
    <t>335576</t>
  </si>
  <si>
    <t>Dun-Lin</t>
  </si>
  <si>
    <t xml:space="preserve">Test/Class : Novice FSM / 17 </t>
  </si>
  <si>
    <t>Kit Rolfe</t>
  </si>
  <si>
    <t>31631</t>
  </si>
  <si>
    <t>Kavanaghs Imperial Assal</t>
  </si>
  <si>
    <t>1937124</t>
  </si>
  <si>
    <t>Jo Stephens</t>
  </si>
  <si>
    <t>1910863</t>
  </si>
  <si>
    <t>Brycannol twentyfourseven</t>
  </si>
  <si>
    <t>1931275</t>
  </si>
  <si>
    <t xml:space="preserve">Test/Class : Ele FSM / 18 </t>
  </si>
  <si>
    <t xml:space="preserve">Test/Class : Med FSM / 19 </t>
  </si>
  <si>
    <t xml:space="preserve">Test/Class : PSG FSM / 21 </t>
  </si>
  <si>
    <t>Shelly Reeve-Smith</t>
  </si>
  <si>
    <t>82821</t>
  </si>
  <si>
    <t>Foxtrott</t>
  </si>
  <si>
    <t>1433454</t>
  </si>
  <si>
    <t>1G</t>
  </si>
  <si>
    <t>1G (1st)</t>
  </si>
  <si>
    <t>2G</t>
  </si>
  <si>
    <t>3G</t>
  </si>
  <si>
    <t>4G</t>
  </si>
  <si>
    <t>1S</t>
  </si>
  <si>
    <t>2S</t>
  </si>
  <si>
    <t>1B</t>
  </si>
  <si>
    <t>2B</t>
  </si>
  <si>
    <t>3B</t>
  </si>
  <si>
    <t>4B</t>
  </si>
  <si>
    <t>5B</t>
  </si>
  <si>
    <t>1S (1st)</t>
  </si>
  <si>
    <t>3S</t>
  </si>
  <si>
    <t>RET</t>
  </si>
  <si>
    <t>Total Points: 180</t>
  </si>
  <si>
    <t>4S</t>
  </si>
  <si>
    <t>ELIM</t>
  </si>
  <si>
    <t xml:space="preserve">Total Points: 300 </t>
  </si>
  <si>
    <t>Total Points: 400</t>
  </si>
  <si>
    <t>2S=</t>
  </si>
  <si>
    <t>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</si>
</sst>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</fills>
  <borders count="6">
    <border>
      <left/>
      <right/>
      <top/>
      <bottom/>
      <diagonal/>
    </border>
    <border>
      <left style="thin">
        <color rgb="FF1D3441"/>
      </left>
      <right style="thin">
        <color rgb="FF1D3441"/>
      </right>
      <top style="thin">
        <color rgb="FF1D3441"/>
      </top>
      <bottom style="thin">
        <color rgb="FF1D344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  <border>
      <left style="thin">
        <color rgb="FF1D3441"/>
      </left>
      <right/>
      <top style="thin">
        <color rgb="FF1D344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2" xfId="0" applyBorder="1"/>
    <xf numFmtId="0" fontId="2" fillId="0" borderId="0" xfId="1" applyFont="1"/>
    <xf numFmtId="0" fontId="4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left"/>
    </xf>
    <xf numFmtId="0" fontId="6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left"/>
    </xf>
    <xf numFmtId="0" fontId="6" fillId="2" borderId="4" xfId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6" fillId="2" borderId="3" xfId="1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20" fontId="8" fillId="0" borderId="2" xfId="0" applyNumberFormat="1" applyFont="1" applyBorder="1" applyAlignment="1">
      <alignment horizontal="left"/>
    </xf>
    <xf numFmtId="0" fontId="9" fillId="0" borderId="2" xfId="0" applyFont="1" applyBorder="1"/>
    <xf numFmtId="0" fontId="9" fillId="0" borderId="2" xfId="0" applyFont="1" applyBorder="1" applyAlignment="1">
      <alignment horizontal="left"/>
    </xf>
    <xf numFmtId="20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2" xfId="0" applyFont="1" applyBorder="1" applyAlignment="1">
      <alignment horizontal="left"/>
    </xf>
    <xf numFmtId="164" fontId="9" fillId="0" borderId="2" xfId="0" applyNumberFormat="1" applyFont="1" applyBorder="1"/>
    <xf numFmtId="0" fontId="0" fillId="0" borderId="2" xfId="0" applyBorder="1" applyAlignment="1">
      <alignment horizontal="left"/>
    </xf>
    <xf numFmtId="0" fontId="0" fillId="0" borderId="2" xfId="0" applyFont="1" applyBorder="1"/>
    <xf numFmtId="10" fontId="0" fillId="0" borderId="0" xfId="0" applyNumberFormat="1"/>
    <xf numFmtId="10" fontId="2" fillId="0" borderId="0" xfId="1" applyNumberFormat="1" applyFont="1"/>
    <xf numFmtId="10" fontId="6" fillId="2" borderId="2" xfId="1" applyNumberFormat="1" applyFont="1" applyFill="1" applyBorder="1" applyAlignment="1">
      <alignment horizontal="center"/>
    </xf>
    <xf numFmtId="10" fontId="9" fillId="0" borderId="2" xfId="0" applyNumberFormat="1" applyFont="1" applyBorder="1"/>
    <xf numFmtId="10" fontId="9" fillId="0" borderId="2" xfId="0" applyNumberFormat="1" applyFont="1" applyBorder="1" applyAlignment="1">
      <alignment horizontal="right"/>
    </xf>
    <xf numFmtId="164" fontId="0" fillId="0" borderId="0" xfId="0" applyNumberFormat="1"/>
    <xf numFmtId="164" fontId="2" fillId="0" borderId="0" xfId="1" applyNumberFormat="1" applyFont="1"/>
    <xf numFmtId="164" fontId="6" fillId="2" borderId="2" xfId="1" applyNumberFormat="1" applyFont="1" applyFill="1" applyBorder="1" applyAlignment="1">
      <alignment horizontal="center"/>
    </xf>
    <xf numFmtId="164" fontId="9" fillId="0" borderId="2" xfId="0" applyNumberFormat="1" applyFont="1" applyBorder="1" applyAlignment="1">
      <alignment horizontal="right"/>
    </xf>
    <xf numFmtId="10" fontId="9" fillId="0" borderId="2" xfId="0" applyNumberFormat="1" applyFont="1" applyBorder="1" applyAlignment="1">
      <alignment horizontal="left"/>
    </xf>
    <xf numFmtId="10" fontId="6" fillId="2" borderId="3" xfId="1" applyNumberFormat="1" applyFont="1" applyFill="1" applyBorder="1" applyAlignment="1">
      <alignment horizontal="center"/>
    </xf>
    <xf numFmtId="10" fontId="7" fillId="0" borderId="2" xfId="0" applyNumberFormat="1" applyFont="1" applyBorder="1" applyAlignment="1">
      <alignment horizontal="right"/>
    </xf>
    <xf numFmtId="0" fontId="9" fillId="0" borderId="0" xfId="0" applyFont="1" applyBorder="1"/>
    <xf numFmtId="0" fontId="9" fillId="0" borderId="5" xfId="0" applyFont="1" applyFill="1" applyBorder="1"/>
    <xf numFmtId="20" fontId="0" fillId="0" borderId="2" xfId="0" applyNumberFormat="1" applyBorder="1" applyAlignment="1">
      <alignment horizontal="left"/>
    </xf>
    <xf numFmtId="20" fontId="0" fillId="0" borderId="2" xfId="0" applyNumberFormat="1" applyFont="1" applyBorder="1" applyAlignment="1">
      <alignment horizontal="left"/>
    </xf>
    <xf numFmtId="0" fontId="10" fillId="0" borderId="2" xfId="0" applyFont="1" applyBorder="1"/>
    <xf numFmtId="20" fontId="10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20" fontId="10" fillId="0" borderId="2" xfId="0" applyNumberFormat="1" applyFont="1" applyBorder="1"/>
    <xf numFmtId="0" fontId="0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2" borderId="2" xfId="1" applyFont="1" applyFill="1" applyBorder="1" applyAlignment="1">
      <alignment horizontal="right"/>
    </xf>
    <xf numFmtId="10" fontId="0" fillId="0" borderId="2" xfId="0" applyNumberFormat="1" applyBorder="1"/>
    <xf numFmtId="20" fontId="0" fillId="0" borderId="2" xfId="0" applyNumberFormat="1" applyFill="1" applyBorder="1" applyAlignment="1">
      <alignment horizontal="left"/>
    </xf>
    <xf numFmtId="0" fontId="0" fillId="0" borderId="2" xfId="0" applyFill="1" applyBorder="1"/>
    <xf numFmtId="0" fontId="8" fillId="0" borderId="2" xfId="1" applyFont="1" applyFill="1" applyBorder="1" applyAlignment="1">
      <alignment horizontal="right"/>
    </xf>
    <xf numFmtId="10" fontId="9" fillId="0" borderId="2" xfId="0" applyNumberFormat="1" applyFont="1" applyFill="1" applyBorder="1" applyAlignment="1">
      <alignment horizontal="right"/>
    </xf>
    <xf numFmtId="0" fontId="0" fillId="0" borderId="0" xfId="0" applyFill="1"/>
    <xf numFmtId="10" fontId="9" fillId="0" borderId="2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9"/>
  <sheetViews>
    <sheetView tabSelected="1" topLeftCell="A3" workbookViewId="0">
      <selection activeCell="A18" sqref="A18"/>
    </sheetView>
  </sheetViews>
  <sheetFormatPr defaultRowHeight="15" x14ac:dyDescent="0.25"/>
  <cols>
    <col min="3" max="3" width="24.28515625" customWidth="1"/>
    <col min="5" max="5" width="30.42578125" customWidth="1"/>
    <col min="8" max="8" width="9.140625" style="29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108</v>
      </c>
    </row>
    <row r="4" spans="1:10" ht="18.75" x14ac:dyDescent="0.3">
      <c r="A4" s="3" t="s">
        <v>80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81</v>
      </c>
    </row>
    <row r="9" spans="1:10" x14ac:dyDescent="0.25">
      <c r="A9" s="2"/>
      <c r="B9" s="2"/>
      <c r="C9" s="2"/>
      <c r="D9" s="2"/>
      <c r="E9" s="2"/>
      <c r="F9" s="2"/>
      <c r="G9" s="2"/>
      <c r="H9" s="30"/>
      <c r="I9" s="25"/>
      <c r="J9" s="2"/>
    </row>
    <row r="10" spans="1:10" ht="15.75" x14ac:dyDescent="0.25">
      <c r="A10" s="7" t="s">
        <v>57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31" t="s">
        <v>7</v>
      </c>
      <c r="I10" s="26" t="s">
        <v>8</v>
      </c>
      <c r="J10" s="7" t="s">
        <v>9</v>
      </c>
    </row>
    <row r="11" spans="1:10" ht="20.100000000000001" customHeight="1" x14ac:dyDescent="0.25">
      <c r="A11" s="39" t="s">
        <v>235</v>
      </c>
      <c r="B11" s="20" t="s">
        <v>39</v>
      </c>
      <c r="C11" s="20" t="s">
        <v>51</v>
      </c>
      <c r="D11" s="20" t="s">
        <v>52</v>
      </c>
      <c r="E11" s="20" t="s">
        <v>90</v>
      </c>
      <c r="F11" s="20" t="s">
        <v>91</v>
      </c>
      <c r="G11" s="15" t="s">
        <v>12</v>
      </c>
      <c r="H11" s="21">
        <v>199.5</v>
      </c>
      <c r="I11" s="27">
        <f>H11/290</f>
        <v>0.68793103448275861</v>
      </c>
      <c r="J11" s="15">
        <v>69</v>
      </c>
    </row>
    <row r="12" spans="1:10" ht="20.100000000000001" customHeight="1" x14ac:dyDescent="0.25">
      <c r="A12" s="40" t="s">
        <v>236</v>
      </c>
      <c r="B12" s="15" t="s">
        <v>22</v>
      </c>
      <c r="C12" s="15" t="s">
        <v>82</v>
      </c>
      <c r="D12" s="15" t="s">
        <v>83</v>
      </c>
      <c r="E12" s="15" t="s">
        <v>106</v>
      </c>
      <c r="F12" s="15" t="s">
        <v>107</v>
      </c>
      <c r="G12" s="15" t="s">
        <v>12</v>
      </c>
      <c r="H12" s="21">
        <v>194</v>
      </c>
      <c r="I12" s="27">
        <f>H12/290</f>
        <v>0.66896551724137931</v>
      </c>
      <c r="J12" s="15">
        <v>68</v>
      </c>
    </row>
    <row r="13" spans="1:10" ht="20.100000000000001" customHeight="1" x14ac:dyDescent="0.25">
      <c r="A13" s="39" t="s">
        <v>237</v>
      </c>
      <c r="B13" s="15" t="s">
        <v>34</v>
      </c>
      <c r="C13" s="15" t="s">
        <v>82</v>
      </c>
      <c r="D13" s="15" t="s">
        <v>83</v>
      </c>
      <c r="E13" s="15" t="s">
        <v>84</v>
      </c>
      <c r="F13" s="15" t="s">
        <v>85</v>
      </c>
      <c r="G13" s="15" t="s">
        <v>12</v>
      </c>
      <c r="H13" s="21">
        <v>191.5</v>
      </c>
      <c r="I13" s="27">
        <f>H13/290</f>
        <v>0.66034482758620694</v>
      </c>
      <c r="J13" s="15">
        <v>67</v>
      </c>
    </row>
    <row r="14" spans="1:10" s="19" customFormat="1" ht="20.100000000000001" customHeight="1" x14ac:dyDescent="0.25">
      <c r="A14" s="39" t="s">
        <v>238</v>
      </c>
      <c r="B14" s="15" t="s">
        <v>44</v>
      </c>
      <c r="C14" s="15" t="s">
        <v>86</v>
      </c>
      <c r="D14" s="15" t="s">
        <v>87</v>
      </c>
      <c r="E14" s="15" t="s">
        <v>88</v>
      </c>
      <c r="F14" s="15" t="s">
        <v>89</v>
      </c>
      <c r="G14" s="15" t="s">
        <v>12</v>
      </c>
      <c r="H14" s="21">
        <v>188</v>
      </c>
      <c r="I14" s="27">
        <f>H14/290</f>
        <v>0.64827586206896548</v>
      </c>
      <c r="J14" s="15">
        <v>66</v>
      </c>
    </row>
    <row r="15" spans="1:10" ht="20.100000000000001" customHeight="1" x14ac:dyDescent="0.25">
      <c r="A15" s="39" t="s">
        <v>239</v>
      </c>
      <c r="B15" s="16" t="s">
        <v>40</v>
      </c>
      <c r="C15" s="16" t="s">
        <v>92</v>
      </c>
      <c r="D15" s="16" t="s">
        <v>93</v>
      </c>
      <c r="E15" s="16" t="s">
        <v>94</v>
      </c>
      <c r="F15" s="16" t="s">
        <v>95</v>
      </c>
      <c r="G15" s="16" t="s">
        <v>14</v>
      </c>
      <c r="H15" s="32">
        <v>194</v>
      </c>
      <c r="I15" s="27">
        <f>H15/290</f>
        <v>0.66896551724137931</v>
      </c>
      <c r="J15" s="18">
        <v>67</v>
      </c>
    </row>
    <row r="16" spans="1:10" ht="20.100000000000001" customHeight="1" x14ac:dyDescent="0.25">
      <c r="A16" s="39" t="s">
        <v>240</v>
      </c>
      <c r="B16" s="15" t="s">
        <v>36</v>
      </c>
      <c r="C16" s="15" t="s">
        <v>96</v>
      </c>
      <c r="D16" s="36" t="s">
        <v>97</v>
      </c>
      <c r="E16" s="15" t="s">
        <v>98</v>
      </c>
      <c r="F16" s="15" t="s">
        <v>99</v>
      </c>
      <c r="G16" s="15" t="s">
        <v>14</v>
      </c>
      <c r="H16" s="21">
        <v>168.5</v>
      </c>
      <c r="I16" s="27">
        <f>H16/290</f>
        <v>0.58103448275862069</v>
      </c>
      <c r="J16" s="15">
        <v>61</v>
      </c>
    </row>
    <row r="17" spans="1:10" ht="20.100000000000001" customHeight="1" x14ac:dyDescent="0.25">
      <c r="A17" s="39" t="s">
        <v>241</v>
      </c>
      <c r="B17" s="16" t="s">
        <v>29</v>
      </c>
      <c r="C17" s="15" t="s">
        <v>102</v>
      </c>
      <c r="D17" s="15" t="s">
        <v>103</v>
      </c>
      <c r="E17" s="15" t="s">
        <v>104</v>
      </c>
      <c r="F17" s="15" t="s">
        <v>105</v>
      </c>
      <c r="G17" s="15" t="s">
        <v>13</v>
      </c>
      <c r="H17" s="21">
        <v>188.5</v>
      </c>
      <c r="I17" s="27">
        <f>H17/290</f>
        <v>0.65</v>
      </c>
      <c r="J17" s="15">
        <v>65</v>
      </c>
    </row>
    <row r="18" spans="1:10" ht="20.100000000000001" customHeight="1" x14ac:dyDescent="0.25">
      <c r="A18" s="39" t="s">
        <v>242</v>
      </c>
      <c r="B18" s="15" t="s">
        <v>35</v>
      </c>
      <c r="C18" s="15" t="s">
        <v>62</v>
      </c>
      <c r="D18" s="15" t="s">
        <v>100</v>
      </c>
      <c r="E18" s="15" t="s">
        <v>101</v>
      </c>
      <c r="F18" s="15" t="s">
        <v>101</v>
      </c>
      <c r="G18" s="15" t="s">
        <v>13</v>
      </c>
      <c r="H18" s="21">
        <v>161.5</v>
      </c>
      <c r="I18" s="27">
        <f>H18/290</f>
        <v>0.55689655172413788</v>
      </c>
      <c r="J18" s="15">
        <v>58</v>
      </c>
    </row>
    <row r="19" spans="1:10" ht="15.75" x14ac:dyDescent="0.25">
      <c r="J19" s="37"/>
    </row>
  </sheetData>
  <sortState xmlns:xlrd2="http://schemas.microsoft.com/office/spreadsheetml/2017/richdata2" ref="A11:J18">
    <sortCondition ref="G11:G18" customList="Gold,Silver,Bronze"/>
    <sortCondition descending="1" ref="H11:H18"/>
    <sortCondition descending="1" ref="J11:J18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0"/>
  <sheetViews>
    <sheetView workbookViewId="0">
      <selection activeCell="A12" sqref="A12:XFD12"/>
    </sheetView>
  </sheetViews>
  <sheetFormatPr defaultRowHeight="15" x14ac:dyDescent="0.25"/>
  <cols>
    <col min="3" max="3" width="19.85546875" customWidth="1"/>
    <col min="5" max="5" width="20.85546875" customWidth="1"/>
    <col min="8" max="8" width="11.425781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108</v>
      </c>
    </row>
    <row r="4" spans="1:10" ht="18.75" x14ac:dyDescent="0.3">
      <c r="A4" s="3" t="s">
        <v>80</v>
      </c>
    </row>
    <row r="5" spans="1:10" ht="18.75" x14ac:dyDescent="0.3">
      <c r="A5" s="3" t="s">
        <v>58</v>
      </c>
    </row>
    <row r="6" spans="1:10" ht="18.75" x14ac:dyDescent="0.3">
      <c r="A6" s="3" t="s">
        <v>56</v>
      </c>
    </row>
    <row r="7" spans="1:10" ht="18.75" x14ac:dyDescent="0.3">
      <c r="A7" s="3" t="s">
        <v>53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7" t="s">
        <v>8</v>
      </c>
      <c r="J10" s="7" t="s">
        <v>9</v>
      </c>
    </row>
    <row r="11" spans="1:10" ht="20.100000000000001" customHeight="1" x14ac:dyDescent="0.25">
      <c r="A11" s="38" t="s">
        <v>234</v>
      </c>
      <c r="B11" s="1" t="s">
        <v>33</v>
      </c>
      <c r="C11" s="1" t="s">
        <v>78</v>
      </c>
      <c r="D11" s="1" t="s">
        <v>79</v>
      </c>
      <c r="E11" s="1" t="s">
        <v>177</v>
      </c>
      <c r="F11" s="22">
        <v>1633080</v>
      </c>
      <c r="G11" s="1" t="s">
        <v>12</v>
      </c>
      <c r="H11" s="1">
        <v>229</v>
      </c>
      <c r="I11" s="35">
        <f>H11/380</f>
        <v>0.60263157894736841</v>
      </c>
      <c r="J11" s="1">
        <v>51</v>
      </c>
    </row>
    <row r="12" spans="1:10" ht="20.100000000000001" customHeight="1" x14ac:dyDescent="0.25">
      <c r="A12" s="38" t="s">
        <v>240</v>
      </c>
      <c r="B12" s="1" t="s">
        <v>27</v>
      </c>
      <c r="C12" s="1" t="s">
        <v>187</v>
      </c>
      <c r="D12" s="1" t="s">
        <v>188</v>
      </c>
      <c r="E12" s="1" t="s">
        <v>189</v>
      </c>
      <c r="F12" s="1" t="s">
        <v>190</v>
      </c>
      <c r="G12" s="1" t="s">
        <v>14</v>
      </c>
      <c r="H12" s="1">
        <v>252.5</v>
      </c>
      <c r="I12" s="35">
        <f>H12/380</f>
        <v>0.66447368421052633</v>
      </c>
      <c r="J12" s="1">
        <v>54</v>
      </c>
    </row>
    <row r="13" spans="1:10" ht="20.100000000000001" customHeight="1" x14ac:dyDescent="0.25">
      <c r="A13" s="38" t="s">
        <v>240</v>
      </c>
      <c r="B13" s="1" t="s">
        <v>63</v>
      </c>
      <c r="C13" s="1" t="s">
        <v>183</v>
      </c>
      <c r="D13" s="1" t="s">
        <v>184</v>
      </c>
      <c r="E13" s="1" t="s">
        <v>185</v>
      </c>
      <c r="F13" s="1" t="s">
        <v>186</v>
      </c>
      <c r="G13" s="1" t="s">
        <v>14</v>
      </c>
      <c r="H13" s="1">
        <v>248</v>
      </c>
      <c r="I13" s="35">
        <f>H13/380</f>
        <v>0.65263157894736845</v>
      </c>
      <c r="J13" s="1">
        <v>54</v>
      </c>
    </row>
    <row r="14" spans="1:10" ht="20.100000000000001" customHeight="1" x14ac:dyDescent="0.25">
      <c r="A14" s="38" t="s">
        <v>251</v>
      </c>
      <c r="B14" s="22">
        <v>8</v>
      </c>
      <c r="C14" s="1" t="s">
        <v>179</v>
      </c>
      <c r="D14" s="1" t="s">
        <v>180</v>
      </c>
      <c r="E14" s="1" t="s">
        <v>181</v>
      </c>
      <c r="F14" s="1" t="s">
        <v>182</v>
      </c>
      <c r="G14" s="1" t="s">
        <v>14</v>
      </c>
      <c r="H14" s="15" t="s">
        <v>251</v>
      </c>
      <c r="I14" s="35" t="s">
        <v>251</v>
      </c>
      <c r="J14" s="13" t="s">
        <v>251</v>
      </c>
    </row>
    <row r="18" spans="2:10" ht="18.75" x14ac:dyDescent="0.3">
      <c r="B18" s="45"/>
      <c r="C18" s="46"/>
      <c r="D18" s="46"/>
      <c r="E18" s="46"/>
      <c r="F18" s="46"/>
      <c r="G18" s="46"/>
      <c r="H18" s="46"/>
      <c r="I18" s="46"/>
      <c r="J18" s="46"/>
    </row>
    <row r="20" spans="2:10" ht="18.75" x14ac:dyDescent="0.3">
      <c r="B20" s="45"/>
      <c r="C20" s="45"/>
      <c r="D20" s="45"/>
      <c r="E20" s="45"/>
      <c r="F20" s="45"/>
      <c r="G20" s="45"/>
      <c r="H20" s="45"/>
      <c r="I20" s="45"/>
      <c r="J20" s="45"/>
    </row>
  </sheetData>
  <sortState xmlns:xlrd2="http://schemas.microsoft.com/office/spreadsheetml/2017/richdata2" ref="A11:J13">
    <sortCondition ref="G11:G13" customList="Gold,Silver,Bronze"/>
    <sortCondition descending="1" ref="H11:H13"/>
  </sortState>
  <mergeCells count="2">
    <mergeCell ref="B18:J18"/>
    <mergeCell ref="B20:J20"/>
  </mergeCells>
  <pageMargins left="0.7" right="0.7" top="0.75" bottom="0.75" header="0.3" footer="0.3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5"/>
  <sheetViews>
    <sheetView workbookViewId="0">
      <selection activeCell="A14" sqref="A14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108</v>
      </c>
    </row>
    <row r="4" spans="1:10" ht="18.75" x14ac:dyDescent="0.3">
      <c r="A4" s="3" t="s">
        <v>80</v>
      </c>
    </row>
    <row r="5" spans="1:10" ht="18.75" x14ac:dyDescent="0.3">
      <c r="A5" s="3" t="s">
        <v>54</v>
      </c>
    </row>
    <row r="6" spans="1:10" ht="18.75" x14ac:dyDescent="0.3">
      <c r="A6" s="3" t="s">
        <v>47</v>
      </c>
    </row>
    <row r="7" spans="1:10" ht="18.75" x14ac:dyDescent="0.3">
      <c r="A7" s="3" t="s">
        <v>53</v>
      </c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4" t="s">
        <v>8</v>
      </c>
      <c r="J10" s="5" t="s">
        <v>9</v>
      </c>
    </row>
    <row r="11" spans="1:10" ht="20.100000000000001" customHeight="1" x14ac:dyDescent="0.25">
      <c r="A11" s="38" t="s">
        <v>246</v>
      </c>
      <c r="B11" s="1" t="s">
        <v>204</v>
      </c>
      <c r="C11" s="1" t="s">
        <v>205</v>
      </c>
      <c r="D11" s="1" t="s">
        <v>206</v>
      </c>
      <c r="E11" s="1" t="s">
        <v>207</v>
      </c>
      <c r="F11" s="1" t="s">
        <v>208</v>
      </c>
      <c r="G11" s="1" t="s">
        <v>14</v>
      </c>
      <c r="H11" s="1">
        <v>247.5</v>
      </c>
      <c r="I11" s="27">
        <f>H11/340</f>
        <v>0.7279411764705882</v>
      </c>
      <c r="J11" s="1">
        <v>16</v>
      </c>
    </row>
    <row r="12" spans="1:10" ht="20.100000000000001" customHeight="1" x14ac:dyDescent="0.25">
      <c r="A12" s="38" t="s">
        <v>254</v>
      </c>
      <c r="B12" s="1" t="s">
        <v>45</v>
      </c>
      <c r="C12" s="1" t="s">
        <v>195</v>
      </c>
      <c r="D12" s="1" t="s">
        <v>196</v>
      </c>
      <c r="E12" s="1" t="s">
        <v>197</v>
      </c>
      <c r="F12" s="1" t="s">
        <v>198</v>
      </c>
      <c r="G12" s="1" t="s">
        <v>14</v>
      </c>
      <c r="H12" s="15">
        <v>240.5</v>
      </c>
      <c r="I12" s="27">
        <f>H12/340</f>
        <v>0.70735294117647063</v>
      </c>
      <c r="J12" s="15">
        <v>16</v>
      </c>
    </row>
    <row r="13" spans="1:10" ht="20.100000000000001" customHeight="1" x14ac:dyDescent="0.25">
      <c r="A13" s="38" t="s">
        <v>254</v>
      </c>
      <c r="B13" s="1" t="s">
        <v>199</v>
      </c>
      <c r="C13" s="1" t="s">
        <v>200</v>
      </c>
      <c r="D13" s="1" t="s">
        <v>201</v>
      </c>
      <c r="E13" s="1" t="s">
        <v>202</v>
      </c>
      <c r="F13" s="1" t="s">
        <v>203</v>
      </c>
      <c r="G13" s="1" t="s">
        <v>14</v>
      </c>
      <c r="H13" s="15">
        <v>240.5</v>
      </c>
      <c r="I13" s="27">
        <f>H13/340</f>
        <v>0.70735294117647063</v>
      </c>
      <c r="J13" s="15">
        <v>16</v>
      </c>
    </row>
    <row r="14" spans="1:10" ht="20.100000000000001" customHeight="1" x14ac:dyDescent="0.25">
      <c r="A14" s="38" t="s">
        <v>247</v>
      </c>
      <c r="B14" s="1" t="s">
        <v>26</v>
      </c>
      <c r="C14" s="1" t="s">
        <v>191</v>
      </c>
      <c r="D14" s="1" t="s">
        <v>192</v>
      </c>
      <c r="E14" s="1" t="s">
        <v>193</v>
      </c>
      <c r="F14" s="1" t="s">
        <v>194</v>
      </c>
      <c r="G14" s="1" t="s">
        <v>14</v>
      </c>
      <c r="H14" s="15">
        <v>218.5</v>
      </c>
      <c r="I14" s="27">
        <f>H14/340</f>
        <v>0.64264705882352946</v>
      </c>
      <c r="J14" s="15">
        <v>15</v>
      </c>
    </row>
    <row r="15" spans="1:10" ht="20.100000000000001" customHeight="1" x14ac:dyDescent="0.25">
      <c r="A15" s="38" t="s">
        <v>248</v>
      </c>
      <c r="B15" s="1" t="s">
        <v>27</v>
      </c>
      <c r="C15" s="1" t="s">
        <v>187</v>
      </c>
      <c r="D15" s="1" t="s">
        <v>188</v>
      </c>
      <c r="E15" s="1" t="s">
        <v>189</v>
      </c>
      <c r="F15" s="1" t="s">
        <v>190</v>
      </c>
      <c r="G15" s="1" t="s">
        <v>13</v>
      </c>
      <c r="H15" s="15" t="s">
        <v>248</v>
      </c>
      <c r="I15" s="27" t="s">
        <v>248</v>
      </c>
      <c r="J15" s="15" t="s">
        <v>248</v>
      </c>
    </row>
  </sheetData>
  <sortState xmlns:xlrd2="http://schemas.microsoft.com/office/spreadsheetml/2017/richdata2" ref="A11:J14">
    <sortCondition ref="G11:G14"/>
    <sortCondition descending="1" ref="H11:H14"/>
  </sortState>
  <pageMargins left="0.7" right="0.7" top="0.75" bottom="0.75" header="0.3" footer="0.3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27544-AE33-4E9B-8393-246F0C97E114}">
  <dimension ref="A1:J12"/>
  <sheetViews>
    <sheetView workbookViewId="0">
      <selection activeCell="A12" sqref="A12"/>
    </sheetView>
  </sheetViews>
  <sheetFormatPr defaultRowHeight="15" x14ac:dyDescent="0.25"/>
  <cols>
    <col min="3" max="3" width="21.140625" customWidth="1"/>
    <col min="5" max="5" width="24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108</v>
      </c>
    </row>
    <row r="4" spans="1:10" ht="18.75" x14ac:dyDescent="0.3">
      <c r="A4" s="3" t="s">
        <v>80</v>
      </c>
    </row>
    <row r="5" spans="1:10" ht="18.75" x14ac:dyDescent="0.3">
      <c r="A5" s="3" t="s">
        <v>55</v>
      </c>
    </row>
    <row r="6" spans="1:10" ht="18.75" x14ac:dyDescent="0.3">
      <c r="A6" s="3" t="s">
        <v>142</v>
      </c>
    </row>
    <row r="7" spans="1:10" ht="18.75" x14ac:dyDescent="0.3">
      <c r="A7" s="3" t="s">
        <v>50</v>
      </c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0" ht="20.100000000000001" customHeight="1" x14ac:dyDescent="0.25">
      <c r="A11" s="38" t="s">
        <v>239</v>
      </c>
      <c r="B11" s="1" t="s">
        <v>209</v>
      </c>
      <c r="C11" s="1" t="s">
        <v>210</v>
      </c>
      <c r="D11" s="1" t="s">
        <v>211</v>
      </c>
      <c r="E11" s="1" t="s">
        <v>212</v>
      </c>
      <c r="F11" s="1" t="s">
        <v>213</v>
      </c>
      <c r="G11" s="1" t="s">
        <v>14</v>
      </c>
      <c r="H11" s="15">
        <v>235</v>
      </c>
      <c r="I11" s="27">
        <f>H11/340</f>
        <v>0.69117647058823528</v>
      </c>
      <c r="J11" s="15">
        <v>15</v>
      </c>
    </row>
    <row r="12" spans="1:10" ht="20.100000000000001" customHeight="1" x14ac:dyDescent="0.25">
      <c r="A12" s="38" t="s">
        <v>241</v>
      </c>
      <c r="B12" s="1" t="s">
        <v>214</v>
      </c>
      <c r="C12" s="1" t="s">
        <v>215</v>
      </c>
      <c r="D12" s="1" t="s">
        <v>216</v>
      </c>
      <c r="E12" s="1" t="s">
        <v>217</v>
      </c>
      <c r="F12" s="22">
        <v>1831517</v>
      </c>
      <c r="G12" s="1" t="s">
        <v>13</v>
      </c>
      <c r="H12" s="1">
        <v>242</v>
      </c>
      <c r="I12" s="27">
        <f>H12/340</f>
        <v>0.71176470588235297</v>
      </c>
      <c r="J12" s="1">
        <v>15</v>
      </c>
    </row>
  </sheetData>
  <pageMargins left="0.7" right="0.7" top="0.75" bottom="0.75" header="0.3" footer="0.3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A9013-93C6-4A3A-92BD-E97682A3508D}">
  <dimension ref="A1:J13"/>
  <sheetViews>
    <sheetView workbookViewId="0">
      <selection activeCell="H13" sqref="H13:J13"/>
    </sheetView>
  </sheetViews>
  <sheetFormatPr defaultRowHeight="15" x14ac:dyDescent="0.25"/>
  <cols>
    <col min="3" max="3" width="15.7109375" customWidth="1"/>
    <col min="4" max="4" width="12.42578125" customWidth="1"/>
    <col min="5" max="5" width="17.42578125" customWidth="1"/>
    <col min="6" max="6" width="1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108</v>
      </c>
    </row>
    <row r="4" spans="1:10" ht="18.75" x14ac:dyDescent="0.3">
      <c r="A4" s="3" t="s">
        <v>80</v>
      </c>
    </row>
    <row r="5" spans="1:10" ht="18.75" x14ac:dyDescent="0.3">
      <c r="A5" s="3" t="s">
        <v>218</v>
      </c>
    </row>
    <row r="6" spans="1:10" ht="18.75" x14ac:dyDescent="0.3">
      <c r="A6" s="3" t="s">
        <v>249</v>
      </c>
    </row>
    <row r="7" spans="1:10" ht="18.75" x14ac:dyDescent="0.3">
      <c r="A7" s="3" t="s">
        <v>143</v>
      </c>
    </row>
    <row r="10" spans="1:10" ht="20.100000000000001" customHeight="1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7" t="s">
        <v>8</v>
      </c>
      <c r="J10" s="7" t="s">
        <v>9</v>
      </c>
    </row>
    <row r="11" spans="1:10" ht="20.100000000000001" customHeight="1" x14ac:dyDescent="0.25">
      <c r="A11" s="38" t="s">
        <v>239</v>
      </c>
      <c r="B11" s="1" t="s">
        <v>21</v>
      </c>
      <c r="C11" s="1" t="s">
        <v>64</v>
      </c>
      <c r="D11" s="1" t="s">
        <v>65</v>
      </c>
      <c r="E11" s="1" t="s">
        <v>159</v>
      </c>
      <c r="F11" s="1" t="s">
        <v>160</v>
      </c>
      <c r="G11" s="1" t="s">
        <v>14</v>
      </c>
      <c r="H11" s="1">
        <v>127.5</v>
      </c>
      <c r="I11" s="48">
        <f>H11/180</f>
        <v>0.70833333333333337</v>
      </c>
      <c r="J11" s="1">
        <v>68</v>
      </c>
    </row>
    <row r="12" spans="1:10" ht="20.100000000000001" customHeight="1" x14ac:dyDescent="0.25">
      <c r="A12" s="38" t="s">
        <v>241</v>
      </c>
      <c r="B12" s="1" t="s">
        <v>61</v>
      </c>
      <c r="C12" s="1" t="s">
        <v>223</v>
      </c>
      <c r="D12" s="1" t="s">
        <v>224</v>
      </c>
      <c r="E12" s="1" t="s">
        <v>225</v>
      </c>
      <c r="F12" s="1" t="s">
        <v>226</v>
      </c>
      <c r="G12" s="1" t="s">
        <v>13</v>
      </c>
      <c r="H12" s="1">
        <v>117.5</v>
      </c>
      <c r="I12" s="48">
        <f>H12/180</f>
        <v>0.65277777777777779</v>
      </c>
      <c r="J12" s="1">
        <v>61.5</v>
      </c>
    </row>
    <row r="13" spans="1:10" ht="20.100000000000001" customHeight="1" x14ac:dyDescent="0.25">
      <c r="A13" s="38" t="s">
        <v>248</v>
      </c>
      <c r="B13" s="1" t="s">
        <v>30</v>
      </c>
      <c r="C13" s="1" t="s">
        <v>219</v>
      </c>
      <c r="D13" s="1" t="s">
        <v>220</v>
      </c>
      <c r="E13" s="1" t="s">
        <v>221</v>
      </c>
      <c r="F13" s="1" t="s">
        <v>222</v>
      </c>
      <c r="G13" s="1" t="s">
        <v>14</v>
      </c>
      <c r="H13" s="18" t="s">
        <v>248</v>
      </c>
      <c r="I13" s="28" t="s">
        <v>248</v>
      </c>
      <c r="J13" s="18" t="s">
        <v>248</v>
      </c>
    </row>
  </sheetData>
  <sortState xmlns:xlrd2="http://schemas.microsoft.com/office/spreadsheetml/2017/richdata2" ref="A11:J12">
    <sortCondition ref="G11:G12" customList="Gold,Silver,Bronze"/>
    <sortCondition descending="1" ref="H11:H12"/>
  </sortState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B441C-76E4-43B4-9E99-AFEFC36B731B}">
  <dimension ref="A1:J13"/>
  <sheetViews>
    <sheetView workbookViewId="0">
      <selection activeCell="A12" sqref="A12"/>
    </sheetView>
  </sheetViews>
  <sheetFormatPr defaultRowHeight="15" x14ac:dyDescent="0.25"/>
  <cols>
    <col min="3" max="3" width="16.42578125" customWidth="1"/>
    <col min="5" max="5" width="23.14062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108</v>
      </c>
    </row>
    <row r="4" spans="1:10" ht="18.75" x14ac:dyDescent="0.3">
      <c r="A4" s="3" t="s">
        <v>80</v>
      </c>
    </row>
    <row r="5" spans="1:10" ht="18.75" x14ac:dyDescent="0.3">
      <c r="A5" s="3" t="s">
        <v>227</v>
      </c>
    </row>
    <row r="6" spans="1:10" ht="18.75" x14ac:dyDescent="0.3">
      <c r="A6" s="3" t="s">
        <v>142</v>
      </c>
    </row>
    <row r="7" spans="1:10" ht="18.75" x14ac:dyDescent="0.3">
      <c r="A7" s="3" t="s">
        <v>143</v>
      </c>
    </row>
    <row r="10" spans="1:10" ht="20.100000000000001" customHeight="1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7" t="s">
        <v>8</v>
      </c>
      <c r="J10" s="7" t="s">
        <v>9</v>
      </c>
    </row>
    <row r="11" spans="1:10" ht="20.100000000000001" customHeight="1" x14ac:dyDescent="0.25">
      <c r="A11" s="38" t="s">
        <v>241</v>
      </c>
      <c r="B11" s="1" t="s">
        <v>31</v>
      </c>
      <c r="C11" s="1" t="s">
        <v>72</v>
      </c>
      <c r="D11" s="1" t="s">
        <v>73</v>
      </c>
      <c r="E11" s="1" t="s">
        <v>74</v>
      </c>
      <c r="F11" s="1" t="s">
        <v>75</v>
      </c>
      <c r="G11" s="1" t="s">
        <v>13</v>
      </c>
      <c r="H11" s="15">
        <v>179</v>
      </c>
      <c r="I11" s="27">
        <f>H11/260</f>
        <v>0.68846153846153846</v>
      </c>
      <c r="J11" s="15"/>
    </row>
    <row r="12" spans="1:10" ht="20.100000000000001" customHeight="1" x14ac:dyDescent="0.25">
      <c r="A12" s="38" t="s">
        <v>242</v>
      </c>
      <c r="B12" s="1" t="s">
        <v>30</v>
      </c>
      <c r="C12" s="1" t="s">
        <v>219</v>
      </c>
      <c r="D12" s="1" t="s">
        <v>220</v>
      </c>
      <c r="E12" s="1" t="s">
        <v>221</v>
      </c>
      <c r="F12" s="1" t="s">
        <v>222</v>
      </c>
      <c r="G12" s="1" t="s">
        <v>13</v>
      </c>
      <c r="H12" s="1">
        <v>164</v>
      </c>
      <c r="I12" s="27">
        <f>H12/260</f>
        <v>0.63076923076923075</v>
      </c>
      <c r="J12" s="1"/>
    </row>
    <row r="13" spans="1:10" ht="20.100000000000001" customHeight="1" x14ac:dyDescent="0.25">
      <c r="A13" s="38"/>
      <c r="B13" s="1"/>
      <c r="C13" s="1"/>
      <c r="D13" s="1"/>
      <c r="E13" s="1"/>
      <c r="F13" s="1"/>
      <c r="G13" s="1"/>
      <c r="H13" s="1"/>
      <c r="I13" s="1"/>
      <c r="J13" s="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251A1-7AE5-4962-ACB3-02435C42DDE4}">
  <dimension ref="A1:J13"/>
  <sheetViews>
    <sheetView workbookViewId="0">
      <selection activeCell="A6" sqref="A6"/>
    </sheetView>
  </sheetViews>
  <sheetFormatPr defaultRowHeight="15" x14ac:dyDescent="0.25"/>
  <cols>
    <col min="3" max="3" width="11.140625" customWidth="1"/>
    <col min="5" max="5" width="20.71093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108</v>
      </c>
    </row>
    <row r="4" spans="1:10" ht="18.75" x14ac:dyDescent="0.3">
      <c r="A4" s="3" t="s">
        <v>80</v>
      </c>
    </row>
    <row r="5" spans="1:10" ht="18.75" x14ac:dyDescent="0.3">
      <c r="A5" s="3" t="s">
        <v>228</v>
      </c>
    </row>
    <row r="6" spans="1:10" ht="18.75" x14ac:dyDescent="0.3">
      <c r="A6" s="3" t="s">
        <v>252</v>
      </c>
    </row>
    <row r="7" spans="1:10" ht="18.75" x14ac:dyDescent="0.3">
      <c r="A7" s="3" t="s">
        <v>53</v>
      </c>
    </row>
    <row r="10" spans="1:10" ht="20.100000000000001" customHeight="1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7" t="s">
        <v>8</v>
      </c>
      <c r="J10" s="7" t="s">
        <v>9</v>
      </c>
    </row>
    <row r="11" spans="1:10" ht="20.100000000000001" customHeight="1" x14ac:dyDescent="0.25">
      <c r="A11" s="1" t="s">
        <v>241</v>
      </c>
      <c r="B11" s="1" t="s">
        <v>166</v>
      </c>
      <c r="C11" s="1" t="s">
        <v>167</v>
      </c>
      <c r="D11" s="1" t="s">
        <v>168</v>
      </c>
      <c r="E11" s="1" t="s">
        <v>169</v>
      </c>
      <c r="F11" s="1" t="s">
        <v>170</v>
      </c>
      <c r="G11" s="1" t="s">
        <v>13</v>
      </c>
      <c r="H11" s="15">
        <v>198.5</v>
      </c>
      <c r="I11" s="27">
        <v>0.66169999999999995</v>
      </c>
      <c r="J11" s="15">
        <v>97.5</v>
      </c>
    </row>
    <row r="12" spans="1:10" x14ac:dyDescent="0.25">
      <c r="A12" s="38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38"/>
      <c r="B13" s="1"/>
      <c r="C13" s="1"/>
      <c r="D13" s="1"/>
      <c r="E13" s="1"/>
      <c r="F13" s="1"/>
      <c r="G13" s="1"/>
      <c r="H13" s="1"/>
      <c r="I13" s="1"/>
      <c r="J13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79632-3368-40BF-8B43-403EBEC83B10}">
  <dimension ref="A1:J12"/>
  <sheetViews>
    <sheetView workbookViewId="0">
      <selection activeCell="E13" sqref="E13"/>
    </sheetView>
  </sheetViews>
  <sheetFormatPr defaultRowHeight="15" x14ac:dyDescent="0.25"/>
  <cols>
    <col min="3" max="3" width="18.28515625" customWidth="1"/>
    <col min="5" max="5" width="12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108</v>
      </c>
    </row>
    <row r="4" spans="1:10" ht="18.75" x14ac:dyDescent="0.3">
      <c r="A4" s="3" t="s">
        <v>80</v>
      </c>
    </row>
    <row r="5" spans="1:10" ht="18.75" x14ac:dyDescent="0.3">
      <c r="A5" s="3" t="s">
        <v>229</v>
      </c>
    </row>
    <row r="6" spans="1:10" ht="18.75" x14ac:dyDescent="0.3">
      <c r="A6" s="3" t="s">
        <v>253</v>
      </c>
    </row>
    <row r="7" spans="1:10" ht="18.75" x14ac:dyDescent="0.3">
      <c r="A7" s="3" t="s">
        <v>53</v>
      </c>
    </row>
    <row r="10" spans="1:10" ht="20.100000000000001" customHeight="1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7" t="s">
        <v>8</v>
      </c>
      <c r="J10" s="7" t="s">
        <v>9</v>
      </c>
    </row>
    <row r="11" spans="1:10" s="53" customFormat="1" ht="20.100000000000001" customHeight="1" x14ac:dyDescent="0.25">
      <c r="A11" s="49" t="s">
        <v>239</v>
      </c>
      <c r="B11" s="50" t="s">
        <v>37</v>
      </c>
      <c r="C11" s="50" t="s">
        <v>230</v>
      </c>
      <c r="D11" s="50" t="s">
        <v>231</v>
      </c>
      <c r="E11" s="50" t="s">
        <v>232</v>
      </c>
      <c r="F11" s="50" t="s">
        <v>233</v>
      </c>
      <c r="G11" s="50" t="s">
        <v>14</v>
      </c>
      <c r="H11" s="50">
        <v>284</v>
      </c>
      <c r="I11" s="54">
        <f>H11/400</f>
        <v>0.71</v>
      </c>
      <c r="J11" s="50">
        <v>144</v>
      </c>
    </row>
    <row r="12" spans="1:10" ht="20.100000000000001" customHeight="1" x14ac:dyDescent="0.25">
      <c r="A12" s="38" t="s">
        <v>241</v>
      </c>
      <c r="B12" s="1" t="s">
        <v>214</v>
      </c>
      <c r="C12" s="1" t="s">
        <v>215</v>
      </c>
      <c r="D12" s="1" t="s">
        <v>216</v>
      </c>
      <c r="E12" s="1" t="s">
        <v>217</v>
      </c>
      <c r="F12" s="22">
        <v>1831517</v>
      </c>
      <c r="G12" s="1" t="s">
        <v>13</v>
      </c>
      <c r="H12" s="15">
        <v>299.5</v>
      </c>
      <c r="I12" s="27">
        <f>H12/400</f>
        <v>0.74875000000000003</v>
      </c>
      <c r="J12" s="15">
        <v>156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topLeftCell="A3" workbookViewId="0">
      <selection activeCell="A16" sqref="A16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24" bestFit="1" customWidth="1"/>
    <col min="10" max="10" width="9.140625" style="10"/>
    <col min="11" max="11" width="12.140625" customWidth="1"/>
  </cols>
  <sheetData>
    <row r="1" spans="1:12" ht="18.75" x14ac:dyDescent="0.3">
      <c r="A1" s="3" t="s">
        <v>16</v>
      </c>
    </row>
    <row r="2" spans="1:12" ht="18.75" x14ac:dyDescent="0.3">
      <c r="A2" s="3" t="s">
        <v>10</v>
      </c>
    </row>
    <row r="3" spans="1:12" ht="18.75" x14ac:dyDescent="0.3">
      <c r="A3" s="3" t="s">
        <v>108</v>
      </c>
    </row>
    <row r="4" spans="1:12" ht="18.75" x14ac:dyDescent="0.3">
      <c r="A4" s="3" t="s">
        <v>80</v>
      </c>
    </row>
    <row r="5" spans="1:12" ht="18.75" x14ac:dyDescent="0.3">
      <c r="A5" s="3" t="s">
        <v>17</v>
      </c>
    </row>
    <row r="6" spans="1:12" ht="18.75" x14ac:dyDescent="0.3">
      <c r="A6" s="3" t="s">
        <v>18</v>
      </c>
    </row>
    <row r="7" spans="1:12" ht="18.75" x14ac:dyDescent="0.3">
      <c r="A7" s="3" t="s">
        <v>116</v>
      </c>
    </row>
    <row r="9" spans="1:12" x14ac:dyDescent="0.25">
      <c r="A9" s="2"/>
      <c r="B9" s="2"/>
      <c r="C9" s="2"/>
      <c r="D9" s="2"/>
      <c r="E9" s="2"/>
      <c r="F9" s="2"/>
      <c r="G9" s="2"/>
      <c r="H9" s="2"/>
      <c r="I9" s="25"/>
      <c r="J9" s="11"/>
    </row>
    <row r="10" spans="1:12" ht="15.75" x14ac:dyDescent="0.25">
      <c r="A10" s="7" t="s">
        <v>57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26" t="s">
        <v>8</v>
      </c>
      <c r="J10" s="47" t="s">
        <v>9</v>
      </c>
    </row>
    <row r="11" spans="1:12" ht="20.100000000000001" customHeight="1" x14ac:dyDescent="0.25">
      <c r="A11" s="23" t="s">
        <v>235</v>
      </c>
      <c r="B11" s="23" t="s">
        <v>39</v>
      </c>
      <c r="C11" s="23" t="s">
        <v>51</v>
      </c>
      <c r="D11" s="23" t="s">
        <v>52</v>
      </c>
      <c r="E11" s="23" t="s">
        <v>90</v>
      </c>
      <c r="F11" s="23" t="s">
        <v>91</v>
      </c>
      <c r="G11" s="23" t="s">
        <v>12</v>
      </c>
      <c r="H11" s="16">
        <v>165.5</v>
      </c>
      <c r="I11" s="28">
        <f>H11/240</f>
        <v>0.68958333333333333</v>
      </c>
      <c r="J11" s="18">
        <v>69</v>
      </c>
    </row>
    <row r="12" spans="1:12" ht="20.100000000000001" customHeight="1" x14ac:dyDescent="0.25">
      <c r="A12" s="23" t="s">
        <v>236</v>
      </c>
      <c r="B12" s="23" t="s">
        <v>34</v>
      </c>
      <c r="C12" s="23" t="s">
        <v>82</v>
      </c>
      <c r="D12" s="23" t="s">
        <v>83</v>
      </c>
      <c r="E12" s="23" t="s">
        <v>84</v>
      </c>
      <c r="F12" s="23" t="s">
        <v>85</v>
      </c>
      <c r="G12" s="23" t="s">
        <v>12</v>
      </c>
      <c r="H12" s="16">
        <v>164</v>
      </c>
      <c r="I12" s="28">
        <f>H12/240</f>
        <v>0.68333333333333335</v>
      </c>
      <c r="J12" s="18">
        <v>69</v>
      </c>
      <c r="L12" t="s">
        <v>59</v>
      </c>
    </row>
    <row r="13" spans="1:12" ht="20.100000000000001" customHeight="1" x14ac:dyDescent="0.25">
      <c r="A13" s="23" t="s">
        <v>237</v>
      </c>
      <c r="B13" s="23" t="s">
        <v>44</v>
      </c>
      <c r="C13" s="23" t="s">
        <v>86</v>
      </c>
      <c r="D13" s="23" t="s">
        <v>87</v>
      </c>
      <c r="E13" s="23" t="s">
        <v>88</v>
      </c>
      <c r="F13" s="23" t="s">
        <v>89</v>
      </c>
      <c r="G13" s="23" t="s">
        <v>12</v>
      </c>
      <c r="H13" s="16">
        <v>161.5</v>
      </c>
      <c r="I13" s="28">
        <f>H13/240</f>
        <v>0.67291666666666672</v>
      </c>
      <c r="J13" s="18">
        <v>69</v>
      </c>
    </row>
    <row r="14" spans="1:12" ht="20.100000000000001" customHeight="1" x14ac:dyDescent="0.25">
      <c r="A14" s="41" t="s">
        <v>238</v>
      </c>
      <c r="B14" s="23" t="s">
        <v>22</v>
      </c>
      <c r="C14" s="23" t="s">
        <v>82</v>
      </c>
      <c r="D14" s="23" t="s">
        <v>83</v>
      </c>
      <c r="E14" s="23" t="s">
        <v>106</v>
      </c>
      <c r="F14" s="23" t="s">
        <v>107</v>
      </c>
      <c r="G14" s="23" t="s">
        <v>12</v>
      </c>
      <c r="H14" s="16">
        <v>158.5</v>
      </c>
      <c r="I14" s="28">
        <f>H14/240</f>
        <v>0.66041666666666665</v>
      </c>
      <c r="J14" s="18">
        <v>68</v>
      </c>
    </row>
    <row r="15" spans="1:12" ht="20.100000000000001" customHeight="1" x14ac:dyDescent="0.25">
      <c r="A15" s="41" t="s">
        <v>255</v>
      </c>
      <c r="B15" s="42">
        <v>41</v>
      </c>
      <c r="C15" s="42" t="s">
        <v>109</v>
      </c>
      <c r="D15" s="42">
        <v>380237</v>
      </c>
      <c r="E15" s="42" t="s">
        <v>110</v>
      </c>
      <c r="F15" s="42">
        <v>1713418</v>
      </c>
      <c r="G15" s="42" t="s">
        <v>12</v>
      </c>
      <c r="H15" s="16">
        <v>155.5</v>
      </c>
      <c r="I15" s="28">
        <f>H15/240</f>
        <v>0.6479166666666667</v>
      </c>
      <c r="J15" s="18">
        <v>67</v>
      </c>
    </row>
    <row r="16" spans="1:12" ht="20.100000000000001" customHeight="1" x14ac:dyDescent="0.25">
      <c r="A16" s="23" t="s">
        <v>239</v>
      </c>
      <c r="B16" s="23" t="s">
        <v>40</v>
      </c>
      <c r="C16" s="23" t="s">
        <v>92</v>
      </c>
      <c r="D16" s="23" t="s">
        <v>93</v>
      </c>
      <c r="E16" s="23" t="s">
        <v>94</v>
      </c>
      <c r="F16" s="23" t="s">
        <v>95</v>
      </c>
      <c r="G16" s="23" t="s">
        <v>14</v>
      </c>
      <c r="H16" s="16">
        <v>154</v>
      </c>
      <c r="I16" s="28">
        <f>H16/240</f>
        <v>0.64166666666666672</v>
      </c>
      <c r="J16" s="18">
        <v>64</v>
      </c>
    </row>
    <row r="17" spans="1:10" ht="20.100000000000001" customHeight="1" x14ac:dyDescent="0.25">
      <c r="A17" s="23" t="s">
        <v>240</v>
      </c>
      <c r="B17" s="23" t="s">
        <v>36</v>
      </c>
      <c r="C17" s="23" t="s">
        <v>96</v>
      </c>
      <c r="D17" s="23" t="s">
        <v>97</v>
      </c>
      <c r="E17" s="23" t="s">
        <v>98</v>
      </c>
      <c r="F17" s="23" t="s">
        <v>99</v>
      </c>
      <c r="G17" s="23" t="s">
        <v>14</v>
      </c>
      <c r="H17" s="16">
        <v>152.5</v>
      </c>
      <c r="I17" s="28">
        <f>H17/240</f>
        <v>0.63541666666666663</v>
      </c>
      <c r="J17" s="18">
        <v>64</v>
      </c>
    </row>
    <row r="18" spans="1:10" ht="20.100000000000001" customHeight="1" x14ac:dyDescent="0.25">
      <c r="A18" s="23" t="s">
        <v>241</v>
      </c>
      <c r="B18" s="23" t="s">
        <v>111</v>
      </c>
      <c r="C18" s="23" t="s">
        <v>112</v>
      </c>
      <c r="D18" s="23" t="s">
        <v>113</v>
      </c>
      <c r="E18" s="23" t="s">
        <v>114</v>
      </c>
      <c r="F18" s="23" t="s">
        <v>115</v>
      </c>
      <c r="G18" s="23" t="s">
        <v>13</v>
      </c>
      <c r="H18" s="16">
        <v>156</v>
      </c>
      <c r="I18" s="28">
        <f>H18/240</f>
        <v>0.65</v>
      </c>
      <c r="J18" s="18">
        <v>67</v>
      </c>
    </row>
    <row r="19" spans="1:10" ht="20.100000000000001" customHeight="1" x14ac:dyDescent="0.25">
      <c r="A19" s="14"/>
      <c r="B19" s="15"/>
      <c r="C19" s="15"/>
      <c r="D19" s="15"/>
      <c r="E19" s="15"/>
      <c r="F19" s="15"/>
      <c r="G19" s="15"/>
      <c r="H19" s="16"/>
      <c r="I19" s="33"/>
      <c r="J19" s="18"/>
    </row>
    <row r="20" spans="1:10" ht="20.100000000000001" customHeight="1" x14ac:dyDescent="0.25">
      <c r="A20" s="15"/>
      <c r="B20" s="15"/>
      <c r="C20" s="15"/>
      <c r="D20" s="15"/>
      <c r="E20" s="15"/>
      <c r="F20" s="15"/>
      <c r="G20" s="15"/>
      <c r="H20" s="16"/>
      <c r="I20" s="33"/>
      <c r="J20" s="18"/>
    </row>
  </sheetData>
  <sortState xmlns:xlrd2="http://schemas.microsoft.com/office/spreadsheetml/2017/richdata2" ref="A11:J18">
    <sortCondition ref="G11:G18" customList="Gold,Silver,Bronze"/>
    <sortCondition descending="1" ref="H11:H18"/>
    <sortCondition descending="1" ref="J11:J18"/>
  </sortState>
  <pageMargins left="0.7" right="0.7" top="0.75" bottom="0.75" header="0.3" footer="0.3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topLeftCell="A3" workbookViewId="0">
      <selection activeCell="A17" sqref="A17"/>
    </sheetView>
  </sheetViews>
  <sheetFormatPr defaultRowHeight="15" x14ac:dyDescent="0.25"/>
  <cols>
    <col min="3" max="3" width="23.140625" customWidth="1"/>
    <col min="5" max="5" width="21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117</v>
      </c>
    </row>
    <row r="4" spans="1:10" ht="18.75" x14ac:dyDescent="0.3">
      <c r="A4" s="3" t="s">
        <v>80</v>
      </c>
    </row>
    <row r="5" spans="1:10" ht="18.75" x14ac:dyDescent="0.3">
      <c r="A5" s="3" t="s">
        <v>140</v>
      </c>
    </row>
    <row r="6" spans="1:10" ht="18.75" x14ac:dyDescent="0.3">
      <c r="A6" s="3" t="s">
        <v>15</v>
      </c>
    </row>
    <row r="7" spans="1:10" ht="18.75" x14ac:dyDescent="0.3">
      <c r="A7" s="3" t="s">
        <v>118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4" t="s">
        <v>8</v>
      </c>
      <c r="J10" s="5" t="s">
        <v>9</v>
      </c>
    </row>
    <row r="11" spans="1:10" ht="20.100000000000001" customHeight="1" x14ac:dyDescent="0.25">
      <c r="A11" s="41" t="s">
        <v>235</v>
      </c>
      <c r="B11" s="42">
        <v>41</v>
      </c>
      <c r="C11" s="42" t="s">
        <v>109</v>
      </c>
      <c r="D11" s="42">
        <v>380237</v>
      </c>
      <c r="E11" s="42" t="s">
        <v>110</v>
      </c>
      <c r="F11" s="42">
        <v>1713418</v>
      </c>
      <c r="G11" s="42" t="s">
        <v>12</v>
      </c>
      <c r="H11" s="1">
        <v>195</v>
      </c>
      <c r="I11" s="27">
        <f>H11/290</f>
        <v>0.67241379310344829</v>
      </c>
      <c r="J11" s="1">
        <v>53</v>
      </c>
    </row>
    <row r="12" spans="1:10" ht="20.100000000000001" customHeight="1" x14ac:dyDescent="0.25">
      <c r="A12" s="39" t="s">
        <v>239</v>
      </c>
      <c r="B12" s="23" t="s">
        <v>123</v>
      </c>
      <c r="C12" s="23" t="s">
        <v>124</v>
      </c>
      <c r="D12" s="23" t="s">
        <v>125</v>
      </c>
      <c r="E12" s="23" t="s">
        <v>126</v>
      </c>
      <c r="F12" s="23" t="s">
        <v>127</v>
      </c>
      <c r="G12" s="23" t="s">
        <v>14</v>
      </c>
      <c r="H12" s="1">
        <v>189.5</v>
      </c>
      <c r="I12" s="27">
        <f>H12/290</f>
        <v>0.65344827586206899</v>
      </c>
      <c r="J12" s="1">
        <v>54</v>
      </c>
    </row>
    <row r="13" spans="1:10" ht="20.100000000000001" customHeight="1" x14ac:dyDescent="0.25">
      <c r="A13" s="39" t="s">
        <v>241</v>
      </c>
      <c r="B13" s="23" t="s">
        <v>23</v>
      </c>
      <c r="C13" s="23" t="s">
        <v>119</v>
      </c>
      <c r="D13" s="23" t="s">
        <v>120</v>
      </c>
      <c r="E13" s="23" t="s">
        <v>121</v>
      </c>
      <c r="F13" s="23" t="s">
        <v>122</v>
      </c>
      <c r="G13" s="23" t="s">
        <v>13</v>
      </c>
      <c r="H13" s="15">
        <v>187</v>
      </c>
      <c r="I13" s="27">
        <f>H13/290</f>
        <v>0.64482758620689651</v>
      </c>
      <c r="J13" s="15">
        <v>52</v>
      </c>
    </row>
    <row r="14" spans="1:10" ht="20.100000000000001" customHeight="1" x14ac:dyDescent="0.25">
      <c r="A14" s="39" t="s">
        <v>242</v>
      </c>
      <c r="B14" s="23" t="s">
        <v>137</v>
      </c>
      <c r="C14" s="23" t="s">
        <v>62</v>
      </c>
      <c r="D14" s="23" t="s">
        <v>100</v>
      </c>
      <c r="E14" s="23" t="s">
        <v>138</v>
      </c>
      <c r="F14" s="23" t="s">
        <v>139</v>
      </c>
      <c r="G14" s="23" t="s">
        <v>13</v>
      </c>
      <c r="H14" s="15">
        <v>186.5</v>
      </c>
      <c r="I14" s="27">
        <f>H14/290</f>
        <v>0.64310344827586208</v>
      </c>
      <c r="J14" s="15">
        <v>53</v>
      </c>
    </row>
    <row r="15" spans="1:10" ht="20.100000000000001" customHeight="1" x14ac:dyDescent="0.25">
      <c r="A15" s="39" t="s">
        <v>243</v>
      </c>
      <c r="B15" s="23" t="s">
        <v>132</v>
      </c>
      <c r="C15" s="23" t="s">
        <v>133</v>
      </c>
      <c r="D15" s="23" t="s">
        <v>134</v>
      </c>
      <c r="E15" s="23" t="s">
        <v>135</v>
      </c>
      <c r="F15" s="23" t="s">
        <v>136</v>
      </c>
      <c r="G15" s="23" t="s">
        <v>13</v>
      </c>
      <c r="H15" s="15">
        <v>182</v>
      </c>
      <c r="I15" s="27">
        <f>H15/290</f>
        <v>0.62758620689655176</v>
      </c>
      <c r="J15" s="15">
        <v>51</v>
      </c>
    </row>
    <row r="16" spans="1:10" ht="20.100000000000001" customHeight="1" x14ac:dyDescent="0.25">
      <c r="A16" s="39" t="s">
        <v>244</v>
      </c>
      <c r="B16" s="23" t="s">
        <v>111</v>
      </c>
      <c r="C16" s="23" t="s">
        <v>112</v>
      </c>
      <c r="D16" s="23" t="s">
        <v>113</v>
      </c>
      <c r="E16" s="23" t="s">
        <v>114</v>
      </c>
      <c r="F16" s="23" t="s">
        <v>115</v>
      </c>
      <c r="G16" s="23" t="s">
        <v>13</v>
      </c>
      <c r="H16" s="1">
        <v>181</v>
      </c>
      <c r="I16" s="27">
        <f>H16/290</f>
        <v>0.62413793103448278</v>
      </c>
      <c r="J16" s="1">
        <v>50</v>
      </c>
    </row>
    <row r="17" spans="1:10" ht="20.100000000000001" customHeight="1" x14ac:dyDescent="0.25">
      <c r="A17" s="39" t="s">
        <v>245</v>
      </c>
      <c r="B17" s="23" t="s">
        <v>24</v>
      </c>
      <c r="C17" s="23" t="s">
        <v>128</v>
      </c>
      <c r="D17" s="23" t="s">
        <v>129</v>
      </c>
      <c r="E17" s="23" t="s">
        <v>130</v>
      </c>
      <c r="F17" s="23" t="s">
        <v>131</v>
      </c>
      <c r="G17" s="23" t="s">
        <v>13</v>
      </c>
      <c r="H17" s="15">
        <v>180.5</v>
      </c>
      <c r="I17" s="27">
        <f>H17/290</f>
        <v>0.62241379310344824</v>
      </c>
      <c r="J17" s="15">
        <v>51</v>
      </c>
    </row>
  </sheetData>
  <sortState xmlns:xlrd2="http://schemas.microsoft.com/office/spreadsheetml/2017/richdata2" ref="A11:J17">
    <sortCondition ref="G11:G17" customList="Gold,Silver,Bronze"/>
    <sortCondition descending="1" ref="H11:H17"/>
    <sortCondition descending="1" ref="J11:J17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5"/>
  <sheetViews>
    <sheetView topLeftCell="A4" workbookViewId="0">
      <selection activeCell="A18" sqref="A18"/>
    </sheetView>
  </sheetViews>
  <sheetFormatPr defaultRowHeight="15" x14ac:dyDescent="0.25"/>
  <cols>
    <col min="3" max="3" width="19.140625" customWidth="1"/>
    <col min="5" max="5" width="24.85546875" customWidth="1"/>
    <col min="8" max="8" width="9.140625" style="10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19</v>
      </c>
    </row>
    <row r="3" spans="1:10" ht="18.75" x14ac:dyDescent="0.3">
      <c r="A3" s="3" t="s">
        <v>117</v>
      </c>
    </row>
    <row r="4" spans="1:10" ht="18.75" x14ac:dyDescent="0.3">
      <c r="A4" s="3" t="s">
        <v>80</v>
      </c>
    </row>
    <row r="5" spans="1:10" ht="18.75" x14ac:dyDescent="0.3">
      <c r="A5" s="3" t="s">
        <v>141</v>
      </c>
    </row>
    <row r="6" spans="1:10" ht="18.75" x14ac:dyDescent="0.3">
      <c r="A6" s="3" t="s">
        <v>142</v>
      </c>
    </row>
    <row r="7" spans="1:10" ht="18.75" x14ac:dyDescent="0.3">
      <c r="A7" s="3" t="s">
        <v>143</v>
      </c>
    </row>
    <row r="9" spans="1:10" x14ac:dyDescent="0.25">
      <c r="A9" s="2"/>
      <c r="B9" s="2"/>
      <c r="C9" s="2"/>
      <c r="D9" s="2"/>
      <c r="E9" s="2"/>
      <c r="F9" s="2"/>
      <c r="G9" s="2"/>
      <c r="H9" s="11"/>
      <c r="I9" s="25"/>
      <c r="J9" s="2"/>
    </row>
    <row r="10" spans="1:10" ht="15.75" x14ac:dyDescent="0.25">
      <c r="A10" s="5" t="s">
        <v>57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12" t="s">
        <v>7</v>
      </c>
      <c r="I10" s="34" t="s">
        <v>8</v>
      </c>
      <c r="J10" s="9" t="s">
        <v>9</v>
      </c>
    </row>
    <row r="11" spans="1:10" ht="20.100000000000001" customHeight="1" x14ac:dyDescent="0.25">
      <c r="A11" s="43" t="s">
        <v>246</v>
      </c>
      <c r="B11" s="23" t="s">
        <v>28</v>
      </c>
      <c r="C11" s="23" t="s">
        <v>64</v>
      </c>
      <c r="D11" s="23" t="s">
        <v>65</v>
      </c>
      <c r="E11" s="23" t="s">
        <v>66</v>
      </c>
      <c r="F11" s="23" t="s">
        <v>67</v>
      </c>
      <c r="G11" s="23" t="s">
        <v>14</v>
      </c>
      <c r="H11" s="18">
        <v>218</v>
      </c>
      <c r="I11" s="27">
        <f>H11/310</f>
        <v>0.70322580645161292</v>
      </c>
      <c r="J11" s="15">
        <v>57</v>
      </c>
    </row>
    <row r="12" spans="1:10" ht="20.100000000000001" customHeight="1" x14ac:dyDescent="0.25">
      <c r="A12" s="23" t="s">
        <v>240</v>
      </c>
      <c r="B12" s="23" t="s">
        <v>123</v>
      </c>
      <c r="C12" s="23" t="s">
        <v>124</v>
      </c>
      <c r="D12" s="23" t="s">
        <v>125</v>
      </c>
      <c r="E12" s="23" t="s">
        <v>126</v>
      </c>
      <c r="F12" s="23" t="s">
        <v>127</v>
      </c>
      <c r="G12" s="23" t="s">
        <v>14</v>
      </c>
      <c r="H12" s="18">
        <v>207</v>
      </c>
      <c r="I12" s="27">
        <f>H12/310</f>
        <v>0.66774193548387095</v>
      </c>
      <c r="J12" s="15">
        <v>54</v>
      </c>
    </row>
    <row r="13" spans="1:10" ht="20.100000000000001" customHeight="1" x14ac:dyDescent="0.25">
      <c r="A13" s="39" t="s">
        <v>247</v>
      </c>
      <c r="B13" s="23" t="s">
        <v>43</v>
      </c>
      <c r="C13" s="23" t="s">
        <v>144</v>
      </c>
      <c r="D13" s="23" t="s">
        <v>145</v>
      </c>
      <c r="E13" s="23" t="s">
        <v>146</v>
      </c>
      <c r="F13" s="23" t="s">
        <v>147</v>
      </c>
      <c r="G13" s="23" t="s">
        <v>14</v>
      </c>
      <c r="H13" s="18">
        <v>199.5</v>
      </c>
      <c r="I13" s="27">
        <f>H13/310</f>
        <v>0.6435483870967742</v>
      </c>
      <c r="J13" s="15">
        <v>52</v>
      </c>
    </row>
    <row r="14" spans="1:10" ht="20.100000000000001" customHeight="1" x14ac:dyDescent="0.25">
      <c r="A14" s="23" t="s">
        <v>241</v>
      </c>
      <c r="B14" s="23" t="s">
        <v>132</v>
      </c>
      <c r="C14" s="23" t="s">
        <v>133</v>
      </c>
      <c r="D14" s="23" t="s">
        <v>134</v>
      </c>
      <c r="E14" s="23" t="s">
        <v>135</v>
      </c>
      <c r="F14" s="23" t="s">
        <v>136</v>
      </c>
      <c r="G14" s="23" t="s">
        <v>13</v>
      </c>
      <c r="H14" s="18">
        <v>204</v>
      </c>
      <c r="I14" s="27">
        <f>H14/310</f>
        <v>0.65806451612903227</v>
      </c>
      <c r="J14" s="15">
        <v>54</v>
      </c>
    </row>
    <row r="15" spans="1:10" ht="20.100000000000001" customHeight="1" x14ac:dyDescent="0.25">
      <c r="A15" s="39" t="s">
        <v>242</v>
      </c>
      <c r="B15" s="23" t="s">
        <v>137</v>
      </c>
      <c r="C15" s="23" t="s">
        <v>62</v>
      </c>
      <c r="D15" s="23" t="s">
        <v>100</v>
      </c>
      <c r="E15" s="23" t="s">
        <v>138</v>
      </c>
      <c r="F15" s="23" t="s">
        <v>139</v>
      </c>
      <c r="G15" s="23" t="s">
        <v>13</v>
      </c>
      <c r="H15" s="18">
        <v>200</v>
      </c>
      <c r="I15" s="27">
        <f>H15/310</f>
        <v>0.64516129032258063</v>
      </c>
      <c r="J15" s="15">
        <v>52</v>
      </c>
    </row>
    <row r="16" spans="1:10" ht="20.100000000000001" customHeight="1" x14ac:dyDescent="0.25">
      <c r="A16" s="23" t="s">
        <v>243</v>
      </c>
      <c r="B16" s="23" t="s">
        <v>24</v>
      </c>
      <c r="C16" s="23" t="s">
        <v>128</v>
      </c>
      <c r="D16" s="23" t="s">
        <v>129</v>
      </c>
      <c r="E16" s="23" t="s">
        <v>130</v>
      </c>
      <c r="F16" s="23" t="s">
        <v>131</v>
      </c>
      <c r="G16" s="23" t="s">
        <v>13</v>
      </c>
      <c r="H16" s="18">
        <v>189.5</v>
      </c>
      <c r="I16" s="27">
        <f>H16/310</f>
        <v>0.6112903225806452</v>
      </c>
      <c r="J16" s="15">
        <v>50</v>
      </c>
    </row>
    <row r="17" spans="1:10" ht="20.100000000000001" customHeight="1" x14ac:dyDescent="0.25">
      <c r="A17" s="39" t="s">
        <v>244</v>
      </c>
      <c r="B17" s="23" t="s">
        <v>29</v>
      </c>
      <c r="C17" s="23" t="s">
        <v>102</v>
      </c>
      <c r="D17" s="23" t="s">
        <v>103</v>
      </c>
      <c r="E17" s="23" t="s">
        <v>104</v>
      </c>
      <c r="F17" s="23" t="s">
        <v>105</v>
      </c>
      <c r="G17" s="23" t="s">
        <v>13</v>
      </c>
      <c r="H17" s="18">
        <v>177</v>
      </c>
      <c r="I17" s="27">
        <f>H17/310</f>
        <v>0.57096774193548383</v>
      </c>
      <c r="J17" s="15">
        <v>47</v>
      </c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18"/>
      <c r="I18" s="27"/>
      <c r="J18" s="15"/>
    </row>
    <row r="19" spans="1:10" ht="20.100000000000001" customHeight="1" x14ac:dyDescent="0.25">
      <c r="A19" s="15"/>
      <c r="B19" s="15"/>
      <c r="C19" s="15"/>
      <c r="D19" s="15"/>
      <c r="E19" s="15"/>
      <c r="F19" s="15"/>
      <c r="G19" s="15"/>
      <c r="H19" s="18"/>
      <c r="I19" s="27"/>
      <c r="J19" s="15"/>
    </row>
    <row r="20" spans="1:10" ht="20.100000000000001" customHeight="1" x14ac:dyDescent="0.25">
      <c r="A20" s="15"/>
      <c r="B20" s="15"/>
      <c r="C20" s="15"/>
      <c r="D20" s="15"/>
      <c r="E20" s="15"/>
      <c r="F20" s="15"/>
      <c r="G20" s="15"/>
      <c r="H20" s="18"/>
      <c r="I20" s="27"/>
      <c r="J20" s="15"/>
    </row>
    <row r="21" spans="1:10" ht="20.100000000000001" customHeight="1" x14ac:dyDescent="0.25">
      <c r="A21" s="15"/>
      <c r="B21" s="15"/>
      <c r="C21" s="15"/>
      <c r="D21" s="15"/>
      <c r="E21" s="15"/>
      <c r="F21" s="15"/>
      <c r="G21" s="15"/>
      <c r="H21" s="18"/>
      <c r="I21" s="27"/>
      <c r="J21" s="15"/>
    </row>
    <row r="22" spans="1:10" ht="20.100000000000001" customHeight="1" x14ac:dyDescent="0.25">
      <c r="A22" s="15"/>
      <c r="B22" s="15"/>
      <c r="C22" s="15"/>
      <c r="D22" s="15"/>
      <c r="E22" s="15"/>
      <c r="F22" s="15"/>
      <c r="G22" s="15"/>
      <c r="H22" s="18"/>
      <c r="I22" s="27"/>
      <c r="J22" s="15"/>
    </row>
    <row r="23" spans="1:10" ht="20.100000000000001" customHeight="1" x14ac:dyDescent="0.25">
      <c r="A23" s="17"/>
      <c r="B23" s="15"/>
      <c r="C23" s="15"/>
      <c r="D23" s="15"/>
      <c r="E23" s="15"/>
      <c r="F23" s="15"/>
      <c r="G23" s="15"/>
      <c r="H23" s="18"/>
      <c r="I23" s="27"/>
      <c r="J23" s="15"/>
    </row>
    <row r="24" spans="1:10" ht="20.100000000000001" customHeight="1" x14ac:dyDescent="0.25">
      <c r="A24" s="15"/>
      <c r="B24" s="15"/>
      <c r="C24" s="15"/>
      <c r="D24" s="15"/>
      <c r="E24" s="15"/>
      <c r="F24" s="15"/>
      <c r="G24" s="15"/>
      <c r="H24" s="18"/>
      <c r="I24" s="27"/>
      <c r="J24" s="15"/>
    </row>
    <row r="25" spans="1:10" ht="20.100000000000001" customHeight="1" x14ac:dyDescent="0.25">
      <c r="A25" s="15"/>
      <c r="B25" s="15"/>
      <c r="C25" s="15"/>
      <c r="D25" s="15"/>
      <c r="E25" s="15"/>
      <c r="F25" s="15"/>
      <c r="G25" s="15"/>
      <c r="H25" s="18"/>
      <c r="I25" s="27"/>
      <c r="J25" s="15"/>
    </row>
  </sheetData>
  <sortState xmlns:xlrd2="http://schemas.microsoft.com/office/spreadsheetml/2017/richdata2" ref="A11:J17">
    <sortCondition ref="G11:G17" customList="Gold,Silver,Bronze"/>
    <sortCondition descending="1" ref="H11:H17"/>
    <sortCondition descending="1" ref="J11:J17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topLeftCell="A2" workbookViewId="0">
      <selection activeCell="A16" sqref="A16"/>
    </sheetView>
  </sheetViews>
  <sheetFormatPr defaultRowHeight="15" x14ac:dyDescent="0.25"/>
  <cols>
    <col min="3" max="3" width="21.7109375" customWidth="1"/>
    <col min="5" max="5" width="24.85546875" customWidth="1"/>
    <col min="6" max="6" width="11" bestFit="1" customWidth="1"/>
    <col min="9" max="9" width="9.140625" style="24"/>
    <col min="12" max="12" width="29.28515625" customWidth="1"/>
    <col min="13" max="13" width="11.85546875" customWidth="1"/>
  </cols>
  <sheetData>
    <row r="1" spans="1:11" ht="18.75" x14ac:dyDescent="0.3">
      <c r="A1" s="3" t="s">
        <v>16</v>
      </c>
    </row>
    <row r="2" spans="1:11" ht="18.75" x14ac:dyDescent="0.3">
      <c r="A2" s="3" t="s">
        <v>10</v>
      </c>
    </row>
    <row r="3" spans="1:11" ht="18.75" x14ac:dyDescent="0.3">
      <c r="A3" s="3" t="s">
        <v>117</v>
      </c>
    </row>
    <row r="4" spans="1:11" ht="18.75" x14ac:dyDescent="0.3">
      <c r="A4" s="3" t="s">
        <v>80</v>
      </c>
    </row>
    <row r="5" spans="1:11" ht="18.75" x14ac:dyDescent="0.3">
      <c r="A5" s="3" t="s">
        <v>148</v>
      </c>
    </row>
    <row r="6" spans="1:11" ht="18.75" x14ac:dyDescent="0.3">
      <c r="A6" s="3" t="s">
        <v>15</v>
      </c>
    </row>
    <row r="7" spans="1:11" ht="18.75" x14ac:dyDescent="0.3">
      <c r="A7" s="3" t="s">
        <v>143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1" ht="15.75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7" t="s">
        <v>6</v>
      </c>
      <c r="H10" s="7" t="s">
        <v>7</v>
      </c>
      <c r="I10" s="26" t="s">
        <v>8</v>
      </c>
      <c r="J10" s="7" t="s">
        <v>9</v>
      </c>
    </row>
    <row r="11" spans="1:11" ht="20.100000000000001" customHeight="1" x14ac:dyDescent="0.25">
      <c r="A11" s="23" t="s">
        <v>235</v>
      </c>
      <c r="B11" s="23" t="s">
        <v>77</v>
      </c>
      <c r="C11" s="23" t="s">
        <v>128</v>
      </c>
      <c r="D11" s="23" t="s">
        <v>156</v>
      </c>
      <c r="E11" s="23" t="s">
        <v>157</v>
      </c>
      <c r="F11" s="23" t="s">
        <v>158</v>
      </c>
      <c r="G11" s="23" t="s">
        <v>12</v>
      </c>
      <c r="H11" s="15">
        <v>202</v>
      </c>
      <c r="I11" s="27">
        <f>H11/290</f>
        <v>0.69655172413793098</v>
      </c>
      <c r="J11" s="15">
        <v>57</v>
      </c>
    </row>
    <row r="12" spans="1:11" ht="20.100000000000001" customHeight="1" x14ac:dyDescent="0.25">
      <c r="A12" s="43" t="s">
        <v>239</v>
      </c>
      <c r="B12" s="23" t="s">
        <v>28</v>
      </c>
      <c r="C12" s="23" t="s">
        <v>64</v>
      </c>
      <c r="D12" s="23" t="s">
        <v>65</v>
      </c>
      <c r="E12" s="23" t="s">
        <v>66</v>
      </c>
      <c r="F12" s="23" t="s">
        <v>67</v>
      </c>
      <c r="G12" s="23" t="s">
        <v>14</v>
      </c>
      <c r="H12" s="15">
        <v>200.5</v>
      </c>
      <c r="I12" s="27">
        <f>H12/290</f>
        <v>0.69137931034482758</v>
      </c>
      <c r="J12" s="15">
        <v>56</v>
      </c>
    </row>
    <row r="13" spans="1:11" ht="20.100000000000001" customHeight="1" x14ac:dyDescent="0.25">
      <c r="A13" s="23" t="s">
        <v>240</v>
      </c>
      <c r="B13" s="23" t="s">
        <v>32</v>
      </c>
      <c r="C13" s="23" t="s">
        <v>68</v>
      </c>
      <c r="D13" s="23" t="s">
        <v>69</v>
      </c>
      <c r="E13" s="23" t="s">
        <v>70</v>
      </c>
      <c r="F13" s="23" t="s">
        <v>71</v>
      </c>
      <c r="G13" s="23" t="s">
        <v>14</v>
      </c>
      <c r="H13" s="15">
        <v>192.5</v>
      </c>
      <c r="I13" s="27">
        <f>H13/290</f>
        <v>0.66379310344827591</v>
      </c>
      <c r="J13" s="15">
        <v>53</v>
      </c>
    </row>
    <row r="14" spans="1:11" ht="20.100000000000001" customHeight="1" x14ac:dyDescent="0.25">
      <c r="A14" s="39" t="s">
        <v>247</v>
      </c>
      <c r="B14" s="23" t="s">
        <v>76</v>
      </c>
      <c r="C14" s="23" t="s">
        <v>152</v>
      </c>
      <c r="D14" s="23" t="s">
        <v>153</v>
      </c>
      <c r="E14" s="23" t="s">
        <v>154</v>
      </c>
      <c r="F14" s="23" t="s">
        <v>155</v>
      </c>
      <c r="G14" s="23" t="s">
        <v>14</v>
      </c>
      <c r="H14" s="18">
        <v>187</v>
      </c>
      <c r="I14" s="27">
        <f>H14/290</f>
        <v>0.64482758620689651</v>
      </c>
      <c r="J14" s="18">
        <v>53</v>
      </c>
      <c r="K14" s="10"/>
    </row>
    <row r="15" spans="1:11" ht="20.100000000000001" customHeight="1" x14ac:dyDescent="0.25">
      <c r="A15" s="39" t="s">
        <v>241</v>
      </c>
      <c r="B15" s="23" t="s">
        <v>31</v>
      </c>
      <c r="C15" s="23" t="s">
        <v>72</v>
      </c>
      <c r="D15" s="23" t="s">
        <v>73</v>
      </c>
      <c r="E15" s="23" t="s">
        <v>74</v>
      </c>
      <c r="F15" s="23" t="s">
        <v>75</v>
      </c>
      <c r="G15" s="23" t="s">
        <v>13</v>
      </c>
      <c r="H15" s="15">
        <v>197</v>
      </c>
      <c r="I15" s="27">
        <f>H15/290</f>
        <v>0.67931034482758623</v>
      </c>
      <c r="J15" s="15">
        <v>55</v>
      </c>
    </row>
    <row r="16" spans="1:11" ht="20.100000000000001" customHeight="1" x14ac:dyDescent="0.25">
      <c r="A16" s="39" t="s">
        <v>242</v>
      </c>
      <c r="B16" s="44">
        <v>25</v>
      </c>
      <c r="C16" s="23" t="s">
        <v>149</v>
      </c>
      <c r="D16" s="23" t="s">
        <v>150</v>
      </c>
      <c r="E16" s="23" t="s">
        <v>151</v>
      </c>
      <c r="F16" s="23" t="s">
        <v>150</v>
      </c>
      <c r="G16" s="23" t="s">
        <v>13</v>
      </c>
      <c r="H16" s="15">
        <v>184</v>
      </c>
      <c r="I16" s="27">
        <f>H16/290</f>
        <v>0.6344827586206897</v>
      </c>
      <c r="J16" s="15">
        <v>52</v>
      </c>
    </row>
    <row r="17" spans="1:10" ht="20.100000000000001" customHeight="1" x14ac:dyDescent="0.25">
      <c r="A17" s="15"/>
      <c r="B17" s="15"/>
      <c r="C17" s="15"/>
      <c r="D17" s="15"/>
      <c r="E17" s="23"/>
      <c r="F17" s="15"/>
      <c r="G17" s="15"/>
      <c r="H17" s="15"/>
      <c r="I17" s="27"/>
      <c r="J17" s="15"/>
    </row>
  </sheetData>
  <sortState xmlns:xlrd2="http://schemas.microsoft.com/office/spreadsheetml/2017/richdata2" ref="A11:J16">
    <sortCondition ref="G11:G16" customList="Gold,Silver,Bronze"/>
    <sortCondition descending="1" ref="H11:H16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topLeftCell="A2" workbookViewId="0">
      <selection activeCell="A17" sqref="A17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24"/>
    <col min="11" max="11" width="30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117</v>
      </c>
    </row>
    <row r="4" spans="1:10" ht="18.75" x14ac:dyDescent="0.3">
      <c r="A4" s="3" t="s">
        <v>80</v>
      </c>
    </row>
    <row r="5" spans="1:10" ht="18.75" x14ac:dyDescent="0.3">
      <c r="A5" s="3" t="s">
        <v>46</v>
      </c>
    </row>
    <row r="6" spans="1:10" ht="18.75" x14ac:dyDescent="0.3">
      <c r="A6" s="3" t="s">
        <v>47</v>
      </c>
    </row>
    <row r="7" spans="1:10" ht="18.75" x14ac:dyDescent="0.3">
      <c r="A7" s="3" t="s">
        <v>50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4" t="s">
        <v>8</v>
      </c>
      <c r="J10" s="5" t="s">
        <v>9</v>
      </c>
    </row>
    <row r="11" spans="1:10" ht="20.100000000000001" customHeight="1" x14ac:dyDescent="0.25">
      <c r="A11" s="38" t="s">
        <v>235</v>
      </c>
      <c r="B11" s="1" t="s">
        <v>77</v>
      </c>
      <c r="C11" s="1" t="s">
        <v>128</v>
      </c>
      <c r="D11" s="1" t="s">
        <v>156</v>
      </c>
      <c r="E11" s="1" t="s">
        <v>157</v>
      </c>
      <c r="F11" s="1" t="s">
        <v>158</v>
      </c>
      <c r="G11" s="1" t="s">
        <v>12</v>
      </c>
      <c r="H11" s="15">
        <v>244.5</v>
      </c>
      <c r="I11" s="27">
        <f>H11/340</f>
        <v>0.71911764705882353</v>
      </c>
      <c r="J11" s="15">
        <v>58</v>
      </c>
    </row>
    <row r="12" spans="1:10" ht="20.100000000000001" customHeight="1" x14ac:dyDescent="0.25">
      <c r="A12" s="38" t="s">
        <v>239</v>
      </c>
      <c r="B12" s="1" t="s">
        <v>32</v>
      </c>
      <c r="C12" s="1" t="s">
        <v>68</v>
      </c>
      <c r="D12" s="1" t="s">
        <v>69</v>
      </c>
      <c r="E12" s="1" t="s">
        <v>70</v>
      </c>
      <c r="F12" s="1" t="s">
        <v>71</v>
      </c>
      <c r="G12" s="1" t="s">
        <v>14</v>
      </c>
      <c r="H12" s="15">
        <v>233</v>
      </c>
      <c r="I12" s="27">
        <f>H12/340</f>
        <v>0.68529411764705883</v>
      </c>
      <c r="J12" s="15">
        <v>54</v>
      </c>
    </row>
    <row r="13" spans="1:10" ht="20.100000000000001" customHeight="1" x14ac:dyDescent="0.25">
      <c r="A13" s="38" t="s">
        <v>240</v>
      </c>
      <c r="B13" s="1" t="s">
        <v>76</v>
      </c>
      <c r="C13" s="1" t="s">
        <v>152</v>
      </c>
      <c r="D13" s="1" t="s">
        <v>153</v>
      </c>
      <c r="E13" s="1" t="s">
        <v>154</v>
      </c>
      <c r="F13" s="1" t="s">
        <v>155</v>
      </c>
      <c r="G13" s="1" t="s">
        <v>14</v>
      </c>
      <c r="H13" s="15">
        <v>231.5</v>
      </c>
      <c r="I13" s="27">
        <f>H13/340</f>
        <v>0.68088235294117649</v>
      </c>
      <c r="J13" s="15">
        <v>55</v>
      </c>
    </row>
    <row r="14" spans="1:10" ht="20.100000000000001" customHeight="1" x14ac:dyDescent="0.25">
      <c r="A14" s="38" t="s">
        <v>247</v>
      </c>
      <c r="B14" s="1" t="s">
        <v>25</v>
      </c>
      <c r="C14" s="1" t="s">
        <v>161</v>
      </c>
      <c r="D14" s="1" t="s">
        <v>162</v>
      </c>
      <c r="E14" s="1" t="s">
        <v>163</v>
      </c>
      <c r="F14" s="1" t="s">
        <v>164</v>
      </c>
      <c r="G14" s="1" t="s">
        <v>14</v>
      </c>
      <c r="H14" s="15">
        <v>223.5</v>
      </c>
      <c r="I14" s="27">
        <f>H14/340</f>
        <v>0.65735294117647058</v>
      </c>
      <c r="J14" s="15">
        <v>52</v>
      </c>
    </row>
    <row r="15" spans="1:10" ht="20.100000000000001" customHeight="1" x14ac:dyDescent="0.25">
      <c r="A15" s="38" t="s">
        <v>250</v>
      </c>
      <c r="B15" s="1" t="s">
        <v>21</v>
      </c>
      <c r="C15" s="1" t="s">
        <v>64</v>
      </c>
      <c r="D15" s="1" t="s">
        <v>65</v>
      </c>
      <c r="E15" s="1" t="s">
        <v>159</v>
      </c>
      <c r="F15" s="1" t="s">
        <v>160</v>
      </c>
      <c r="G15" s="1" t="s">
        <v>14</v>
      </c>
      <c r="H15" s="15">
        <v>218.5</v>
      </c>
      <c r="I15" s="27">
        <f>H15/340</f>
        <v>0.64264705882352946</v>
      </c>
      <c r="J15" s="15">
        <v>52</v>
      </c>
    </row>
    <row r="16" spans="1:10" ht="20.100000000000001" customHeight="1" x14ac:dyDescent="0.25">
      <c r="A16" s="38" t="s">
        <v>241</v>
      </c>
      <c r="B16" s="1" t="s">
        <v>31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13</v>
      </c>
      <c r="H16" s="15">
        <v>230</v>
      </c>
      <c r="I16" s="27">
        <f>H16/340</f>
        <v>0.67647058823529416</v>
      </c>
      <c r="J16" s="15">
        <v>53</v>
      </c>
    </row>
    <row r="17" spans="1:10" ht="20.100000000000001" customHeight="1" x14ac:dyDescent="0.25">
      <c r="A17" s="38" t="s">
        <v>242</v>
      </c>
      <c r="B17" s="1" t="s">
        <v>42</v>
      </c>
      <c r="C17" s="1" t="s">
        <v>149</v>
      </c>
      <c r="D17" s="1" t="s">
        <v>150</v>
      </c>
      <c r="E17" s="1" t="s">
        <v>151</v>
      </c>
      <c r="F17" s="1" t="s">
        <v>150</v>
      </c>
      <c r="G17" s="1" t="s">
        <v>13</v>
      </c>
      <c r="H17" s="15">
        <v>215.5</v>
      </c>
      <c r="I17" s="27">
        <f>H17/340</f>
        <v>0.63382352941176467</v>
      </c>
      <c r="J17" s="15">
        <v>52</v>
      </c>
    </row>
    <row r="18" spans="1:10" ht="20.100000000000001" customHeight="1" x14ac:dyDescent="0.25">
      <c r="A18" s="15"/>
      <c r="B18" s="15"/>
      <c r="C18" s="15"/>
      <c r="D18" s="15"/>
      <c r="E18" s="15"/>
      <c r="F18" s="15"/>
      <c r="G18" s="15"/>
      <c r="H18" s="15"/>
      <c r="I18" s="27"/>
      <c r="J18" s="15"/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A13" sqref="A13"/>
    </sheetView>
  </sheetViews>
  <sheetFormatPr defaultRowHeight="15" x14ac:dyDescent="0.25"/>
  <cols>
    <col min="3" max="3" width="20.42578125" customWidth="1"/>
    <col min="5" max="5" width="22.5703125" customWidth="1"/>
    <col min="7" max="7" width="7.85546875" customWidth="1"/>
    <col min="8" max="8" width="10" customWidth="1"/>
    <col min="9" max="9" width="9.140625" style="24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117</v>
      </c>
    </row>
    <row r="4" spans="1:10" ht="18.75" x14ac:dyDescent="0.3">
      <c r="A4" s="3" t="s">
        <v>80</v>
      </c>
    </row>
    <row r="5" spans="1:10" ht="18.75" x14ac:dyDescent="0.3">
      <c r="A5" s="3" t="s">
        <v>48</v>
      </c>
    </row>
    <row r="6" spans="1:10" ht="18.75" x14ac:dyDescent="0.3">
      <c r="A6" s="3" t="s">
        <v>15</v>
      </c>
    </row>
    <row r="7" spans="1:10" ht="18.75" x14ac:dyDescent="0.3">
      <c r="A7" s="3" t="s">
        <v>165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8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26" t="s">
        <v>8</v>
      </c>
      <c r="J10" s="8" t="s">
        <v>9</v>
      </c>
    </row>
    <row r="11" spans="1:10" ht="20.100000000000001" customHeight="1" x14ac:dyDescent="0.25">
      <c r="A11" s="38" t="s">
        <v>239</v>
      </c>
      <c r="B11" s="1" t="s">
        <v>25</v>
      </c>
      <c r="C11" s="1" t="s">
        <v>161</v>
      </c>
      <c r="D11" s="1" t="s">
        <v>162</v>
      </c>
      <c r="E11" s="1" t="s">
        <v>163</v>
      </c>
      <c r="F11" s="1" t="s">
        <v>164</v>
      </c>
      <c r="G11" s="1" t="s">
        <v>14</v>
      </c>
      <c r="H11" s="16">
        <v>171.5</v>
      </c>
      <c r="I11" s="33">
        <f>H11/290</f>
        <v>0.5913793103448276</v>
      </c>
      <c r="J11" s="16">
        <v>49</v>
      </c>
    </row>
    <row r="12" spans="1:10" ht="20.100000000000001" customHeight="1" x14ac:dyDescent="0.25">
      <c r="A12" s="38" t="s">
        <v>241</v>
      </c>
      <c r="B12" s="1" t="s">
        <v>166</v>
      </c>
      <c r="C12" s="1" t="s">
        <v>167</v>
      </c>
      <c r="D12" s="1" t="s">
        <v>168</v>
      </c>
      <c r="E12" s="1" t="s">
        <v>169</v>
      </c>
      <c r="F12" s="1" t="s">
        <v>170</v>
      </c>
      <c r="G12" s="1" t="s">
        <v>13</v>
      </c>
      <c r="H12" s="16">
        <v>196.5</v>
      </c>
      <c r="I12" s="33">
        <f>H12/290</f>
        <v>0.67758620689655169</v>
      </c>
      <c r="J12" s="16">
        <v>54</v>
      </c>
    </row>
    <row r="13" spans="1:10" ht="20.100000000000001" customHeight="1" x14ac:dyDescent="0.25">
      <c r="A13" s="38" t="s">
        <v>242</v>
      </c>
      <c r="B13" s="1" t="s">
        <v>41</v>
      </c>
      <c r="C13" s="1" t="s">
        <v>171</v>
      </c>
      <c r="D13" s="1" t="s">
        <v>172</v>
      </c>
      <c r="E13" s="1" t="s">
        <v>173</v>
      </c>
      <c r="F13" s="1" t="s">
        <v>174</v>
      </c>
      <c r="G13" s="1" t="s">
        <v>13</v>
      </c>
      <c r="H13" s="16">
        <v>180.5</v>
      </c>
      <c r="I13" s="33">
        <f>H13/290</f>
        <v>0.62241379310344824</v>
      </c>
      <c r="J13" s="16">
        <v>51</v>
      </c>
    </row>
  </sheetData>
  <sortState xmlns:xlrd2="http://schemas.microsoft.com/office/spreadsheetml/2017/richdata2" ref="A11:J13">
    <sortCondition ref="G11:G13" customList="Gold,Silver,Bronze"/>
    <sortCondition descending="1" ref="H11:H13"/>
  </sortState>
  <pageMargins left="0.7" right="0.7" top="0.75" bottom="0.75" header="0.3" footer="0.3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2"/>
  <sheetViews>
    <sheetView workbookViewId="0">
      <selection activeCell="A12" sqref="A12"/>
    </sheetView>
  </sheetViews>
  <sheetFormatPr defaultRowHeight="15" x14ac:dyDescent="0.25"/>
  <cols>
    <col min="3" max="3" width="24" customWidth="1"/>
    <col min="5" max="5" width="24" customWidth="1"/>
    <col min="9" max="9" width="9.140625" style="24"/>
  </cols>
  <sheetData>
    <row r="1" spans="1:10" ht="18.75" x14ac:dyDescent="0.3">
      <c r="A1" s="3" t="s">
        <v>38</v>
      </c>
    </row>
    <row r="2" spans="1:10" ht="18.75" x14ac:dyDescent="0.3">
      <c r="A2" s="3" t="s">
        <v>10</v>
      </c>
    </row>
    <row r="3" spans="1:10" ht="18.75" x14ac:dyDescent="0.3">
      <c r="A3" s="3" t="s">
        <v>175</v>
      </c>
    </row>
    <row r="4" spans="1:10" ht="18.75" x14ac:dyDescent="0.3">
      <c r="A4" s="3" t="s">
        <v>60</v>
      </c>
    </row>
    <row r="5" spans="1:10" ht="18.75" x14ac:dyDescent="0.3">
      <c r="A5" s="3" t="s">
        <v>49</v>
      </c>
    </row>
    <row r="6" spans="1:10" ht="18.75" x14ac:dyDescent="0.3">
      <c r="A6" s="3" t="s">
        <v>47</v>
      </c>
    </row>
    <row r="7" spans="1:10" ht="18.75" x14ac:dyDescent="0.3">
      <c r="A7" s="3" t="s">
        <v>53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5"/>
      <c r="J9" s="2"/>
    </row>
    <row r="10" spans="1:10" ht="15.75" x14ac:dyDescent="0.25">
      <c r="A10" s="5" t="s">
        <v>20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34" t="s">
        <v>8</v>
      </c>
      <c r="J10" s="5" t="s">
        <v>9</v>
      </c>
    </row>
    <row r="11" spans="1:10" s="53" customFormat="1" ht="20.100000000000001" customHeight="1" x14ac:dyDescent="0.25">
      <c r="A11" s="49" t="s">
        <v>241</v>
      </c>
      <c r="B11" s="50" t="s">
        <v>166</v>
      </c>
      <c r="C11" s="50" t="s">
        <v>167</v>
      </c>
      <c r="D11" s="50" t="s">
        <v>168</v>
      </c>
      <c r="E11" s="50" t="s">
        <v>169</v>
      </c>
      <c r="F11" s="50" t="s">
        <v>170</v>
      </c>
      <c r="G11" s="50" t="s">
        <v>13</v>
      </c>
      <c r="H11" s="51">
        <v>238</v>
      </c>
      <c r="I11" s="52">
        <f>H11/340</f>
        <v>0.7</v>
      </c>
      <c r="J11" s="51">
        <v>59</v>
      </c>
    </row>
    <row r="12" spans="1:10" ht="20.100000000000001" customHeight="1" x14ac:dyDescent="0.25">
      <c r="A12" s="38" t="s">
        <v>242</v>
      </c>
      <c r="B12" s="1" t="s">
        <v>41</v>
      </c>
      <c r="C12" s="1" t="s">
        <v>171</v>
      </c>
      <c r="D12" s="1" t="s">
        <v>172</v>
      </c>
      <c r="E12" s="1" t="s">
        <v>173</v>
      </c>
      <c r="F12" s="1" t="s">
        <v>174</v>
      </c>
      <c r="G12" s="1" t="s">
        <v>13</v>
      </c>
      <c r="H12" s="18">
        <v>194.5</v>
      </c>
      <c r="I12" s="28">
        <f>H12/340</f>
        <v>0.57205882352941173</v>
      </c>
      <c r="J12" s="18">
        <v>44</v>
      </c>
    </row>
  </sheetData>
  <sortState xmlns:xlrd2="http://schemas.microsoft.com/office/spreadsheetml/2017/richdata2" ref="A12:J13">
    <sortCondition ref="G12:G13" customList="Gold,Silver,Bronze"/>
    <sortCondition descending="1" ref="H12:H13"/>
  </sortState>
  <pageMargins left="0.7" right="0.7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D307B-1941-40F8-93F3-64C888F61F8F}">
  <dimension ref="A1:J14"/>
  <sheetViews>
    <sheetView workbookViewId="0">
      <selection activeCell="A13" sqref="A13"/>
    </sheetView>
  </sheetViews>
  <sheetFormatPr defaultRowHeight="15" x14ac:dyDescent="0.25"/>
  <cols>
    <col min="3" max="3" width="17.5703125" customWidth="1"/>
    <col min="4" max="4" width="8" customWidth="1"/>
    <col min="5" max="5" width="15.7109375" customWidth="1"/>
  </cols>
  <sheetData>
    <row r="1" spans="1:10" ht="18.75" x14ac:dyDescent="0.3">
      <c r="A1" s="3" t="s">
        <v>16</v>
      </c>
    </row>
    <row r="2" spans="1:10" ht="18.75" x14ac:dyDescent="0.3">
      <c r="A2" s="3" t="s">
        <v>10</v>
      </c>
    </row>
    <row r="3" spans="1:10" ht="18.75" x14ac:dyDescent="0.3">
      <c r="A3" s="3" t="s">
        <v>108</v>
      </c>
    </row>
    <row r="4" spans="1:10" ht="18.75" x14ac:dyDescent="0.3">
      <c r="A4" s="3" t="s">
        <v>80</v>
      </c>
    </row>
    <row r="5" spans="1:10" ht="18.75" x14ac:dyDescent="0.3">
      <c r="A5" s="3" t="s">
        <v>176</v>
      </c>
    </row>
    <row r="6" spans="1:10" ht="18.75" x14ac:dyDescent="0.3">
      <c r="A6" s="3" t="s">
        <v>142</v>
      </c>
    </row>
    <row r="7" spans="1:10" ht="18.75" x14ac:dyDescent="0.3">
      <c r="A7" s="3" t="s">
        <v>165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x14ac:dyDescent="0.25">
      <c r="A10" s="5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5" t="s">
        <v>6</v>
      </c>
      <c r="H10" s="5" t="s">
        <v>7</v>
      </c>
      <c r="I10" s="4" t="s">
        <v>8</v>
      </c>
      <c r="J10" s="4" t="s">
        <v>9</v>
      </c>
    </row>
    <row r="11" spans="1:10" ht="20.100000000000001" customHeight="1" x14ac:dyDescent="0.25">
      <c r="A11" s="38" t="s">
        <v>234</v>
      </c>
      <c r="B11" s="1" t="s">
        <v>33</v>
      </c>
      <c r="C11" s="1" t="s">
        <v>78</v>
      </c>
      <c r="D11" s="1" t="s">
        <v>79</v>
      </c>
      <c r="E11" s="22" t="s">
        <v>177</v>
      </c>
      <c r="F11" s="22">
        <v>1633080</v>
      </c>
      <c r="G11" s="1" t="s">
        <v>12</v>
      </c>
      <c r="H11" s="15">
        <v>270</v>
      </c>
      <c r="I11" s="35">
        <f>H11/390</f>
        <v>0.69230769230769229</v>
      </c>
      <c r="J11" s="13">
        <v>57</v>
      </c>
    </row>
    <row r="12" spans="1:10" ht="20.100000000000001" customHeight="1" x14ac:dyDescent="0.25">
      <c r="A12" s="38" t="s">
        <v>239</v>
      </c>
      <c r="B12" s="1" t="s">
        <v>63</v>
      </c>
      <c r="C12" s="1" t="s">
        <v>183</v>
      </c>
      <c r="D12" s="1" t="s">
        <v>184</v>
      </c>
      <c r="E12" s="1" t="s">
        <v>185</v>
      </c>
      <c r="F12" s="1" t="s">
        <v>186</v>
      </c>
      <c r="G12" s="1" t="s">
        <v>14</v>
      </c>
      <c r="H12" s="1">
        <v>264.5</v>
      </c>
      <c r="I12" s="35">
        <f>H12/390</f>
        <v>0.67820512820512824</v>
      </c>
      <c r="J12" s="1">
        <v>56</v>
      </c>
    </row>
    <row r="13" spans="1:10" ht="20.100000000000001" customHeight="1" x14ac:dyDescent="0.25">
      <c r="A13" s="38" t="s">
        <v>240</v>
      </c>
      <c r="B13" s="1" t="s">
        <v>178</v>
      </c>
      <c r="C13" s="1" t="s">
        <v>179</v>
      </c>
      <c r="D13" s="1" t="s">
        <v>180</v>
      </c>
      <c r="E13" s="1" t="s">
        <v>181</v>
      </c>
      <c r="F13" s="1" t="s">
        <v>182</v>
      </c>
      <c r="G13" s="1" t="s">
        <v>14</v>
      </c>
      <c r="H13" s="1">
        <v>232.5</v>
      </c>
      <c r="I13" s="35">
        <f t="shared" ref="I13:I14" si="0">H13/390</f>
        <v>0.59615384615384615</v>
      </c>
      <c r="J13" s="1">
        <v>50</v>
      </c>
    </row>
    <row r="14" spans="1:10" ht="20.100000000000001" customHeight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Class 1 Prelim  17a</vt:lpstr>
      <vt:lpstr>Class 2 Prelim 19 Q</vt:lpstr>
      <vt:lpstr>Class 3 Novice 22 </vt:lpstr>
      <vt:lpstr>Class 4 Novice 38</vt:lpstr>
      <vt:lpstr>Class 5 Ele 43</vt:lpstr>
      <vt:lpstr>Class 6 Ele 53 Q</vt:lpstr>
      <vt:lpstr>Class 7 Medium 61</vt:lpstr>
      <vt:lpstr>Class 8 Med 73 Q</vt:lpstr>
      <vt:lpstr>Class 9 AM91 Q</vt:lpstr>
      <vt:lpstr>Class 10 AM98 Q</vt:lpstr>
      <vt:lpstr>Class 12 PSG</vt:lpstr>
      <vt:lpstr>Class 13 Inter I</vt:lpstr>
      <vt:lpstr>Class 17 Novice FSM </vt:lpstr>
      <vt:lpstr>Class 18 Ele FSM </vt:lpstr>
      <vt:lpstr>Class 19 Med FSM </vt:lpstr>
      <vt:lpstr>Class 21 PSG FSM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2021-06-29T16:54:26Z</cp:lastPrinted>
  <dcterms:created xsi:type="dcterms:W3CDTF">2019-10-07T12:12:15Z</dcterms:created>
  <dcterms:modified xsi:type="dcterms:W3CDTF">2022-05-27T16:33:23Z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