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04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<sst xmlns="http://schemas.openxmlformats.org/spreadsheetml/2006/main" count="629" uniqueCount="193">
  <si>
    <t>Step by Step Dressage</t>
  </si>
  <si>
    <t xml:space="preserve"> @Royal Leisure Centre</t>
  </si>
  <si>
    <t xml:space="preserve">Starters: </t>
  </si>
  <si>
    <t>Thursday 26th May 2011</t>
  </si>
  <si>
    <t>Judge:</t>
  </si>
  <si>
    <t>Mrs Thelma Russell-Hayes[5]</t>
  </si>
  <si>
    <t xml:space="preserve">Avr %      </t>
  </si>
  <si>
    <t>Class 2</t>
  </si>
  <si>
    <t>Writer:</t>
  </si>
  <si>
    <t>Mrs Valerie Jacks</t>
  </si>
  <si>
    <t>CENTAUR BIOMECHANICS</t>
  </si>
  <si>
    <t>OUTDOOR ARENA 2</t>
  </si>
  <si>
    <t>Preliminary 13 Summer Qualifier</t>
  </si>
  <si>
    <t xml:space="preserve">Time </t>
  </si>
  <si>
    <t>Test</t>
  </si>
  <si>
    <t>Sect</t>
  </si>
  <si>
    <t>No</t>
  </si>
  <si>
    <t>Horse</t>
  </si>
  <si>
    <t>Rider            Group</t>
  </si>
  <si>
    <t>Age Sex</t>
  </si>
  <si>
    <t>Marks</t>
  </si>
  <si>
    <t>Col</t>
  </si>
  <si>
    <t>%</t>
  </si>
  <si>
    <t>Placings</t>
  </si>
  <si>
    <t xml:space="preserve"> </t>
  </si>
  <si>
    <t>Reg</t>
  </si>
  <si>
    <t>Reg              Owner</t>
  </si>
  <si>
    <t>Breeding</t>
  </si>
  <si>
    <t>Open</t>
  </si>
  <si>
    <t>Rest</t>
  </si>
  <si>
    <t>T</t>
  </si>
  <si>
    <t>O/all</t>
  </si>
  <si>
    <t>DM</t>
  </si>
  <si>
    <t>R</t>
  </si>
  <si>
    <t>Early Affair
52463 05120</t>
  </si>
  <si>
    <t>Maria Draper    7
11045    Rider</t>
  </si>
  <si>
    <t>9G
ID/TB</t>
  </si>
  <si>
    <t xml:space="preserve">Thorin
</t>
  </si>
  <si>
    <t>Barbara Sargent    8
75256    Rider</t>
  </si>
  <si>
    <t>End</t>
  </si>
  <si>
    <t>Mrs Chloe Denny[4]</t>
  </si>
  <si>
    <t>Class 3</t>
  </si>
  <si>
    <t>Mrs Thelma Russell-Hayes</t>
  </si>
  <si>
    <t>STEP BY STEP</t>
  </si>
  <si>
    <t>Novice 30 Summer</t>
  </si>
  <si>
    <t>O</t>
  </si>
  <si>
    <t>Samphire II
50807 09111</t>
  </si>
  <si>
    <t>Michael Bates    3
141690  Dorothy Lamont</t>
  </si>
  <si>
    <t>5G
Oldenburg</t>
  </si>
  <si>
    <t>Foreign Exchange II
38562 02129</t>
  </si>
  <si>
    <t>Sarah Settle    7
185868    Rider</t>
  </si>
  <si>
    <t>9G
Dutch WB</t>
  </si>
  <si>
    <t xml:space="preserve">Origan
44793 </t>
  </si>
  <si>
    <t>Carolyne Allen   7
286532    Rider</t>
  </si>
  <si>
    <t>8G
Selle Francais</t>
  </si>
  <si>
    <t>Minor Indiscretion
49438 05124</t>
  </si>
  <si>
    <t>Lisa Downs    5
44997    Rider</t>
  </si>
  <si>
    <t>10G
Irish TB</t>
  </si>
  <si>
    <t>Castlecomer Flight
50123 06112</t>
  </si>
  <si>
    <t>Lynne Underhill    6
12548    Rider</t>
  </si>
  <si>
    <t>8G
Irish TB x</t>
  </si>
  <si>
    <t>Collector's Item
51732 02122</t>
  </si>
  <si>
    <t>Sam O'Brien    3
206296  Karen Maley</t>
  </si>
  <si>
    <t>7G
Dutch WB</t>
  </si>
  <si>
    <t>WD</t>
  </si>
  <si>
    <t>Mrs Carol Stothard[5]</t>
  </si>
  <si>
    <t>Class 4</t>
  </si>
  <si>
    <t>Mrs Helen Dunn</t>
  </si>
  <si>
    <t>DODSON &amp; HORRELL</t>
  </si>
  <si>
    <t>OUTDOOR ARENA 1</t>
  </si>
  <si>
    <t>Novice 34 Summer Qualifier</t>
  </si>
  <si>
    <t>High Hoes High Society
52170 04126</t>
  </si>
  <si>
    <t>Richard Black    4
125431 Ms N C Callam</t>
  </si>
  <si>
    <t>6M
Hanoverian</t>
  </si>
  <si>
    <t>Lawmen's Diago
50372</t>
  </si>
  <si>
    <t xml:space="preserve">Zac Heydon     5
145769  </t>
  </si>
  <si>
    <t xml:space="preserve">Aeilana
39050 </t>
  </si>
  <si>
    <t>Lucy Kenward    5
259098  Teresa Van der Kloot</t>
  </si>
  <si>
    <t>10M
EuroPH</t>
  </si>
  <si>
    <t>Rhystyd Rocket Moon
50484 08110</t>
  </si>
  <si>
    <t>Natalie Pierce    3
48895    P Hunter</t>
  </si>
  <si>
    <t>5G  
Welsh Sec D</t>
  </si>
  <si>
    <t>Wellow Dillon
50721 09119</t>
  </si>
  <si>
    <t>Val Hall    7
110124    Rider</t>
  </si>
  <si>
    <t xml:space="preserve">11G
New Forest  </t>
  </si>
  <si>
    <t>Garshofs Ucello
34779 07116</t>
  </si>
  <si>
    <t>Pat Charles    7
208728    Rider</t>
  </si>
  <si>
    <t>10G
KWPN</t>
  </si>
  <si>
    <t>Dr Wendy Jago[3]</t>
  </si>
  <si>
    <t>Class 5</t>
  </si>
  <si>
    <t>Mrs Jenny Batty</t>
  </si>
  <si>
    <t>Elementary 42 Summer</t>
  </si>
  <si>
    <t xml:space="preserve">Roberto van de Leeuwerk
42222 </t>
  </si>
  <si>
    <t>Sharon Edwards    2A
24309    Jane Canham</t>
  </si>
  <si>
    <t xml:space="preserve">It Takes Time
42567 </t>
  </si>
  <si>
    <t>K Swabey    6
242187    Rider</t>
  </si>
  <si>
    <t xml:space="preserve">Mundham Demon Dancer
43520 </t>
  </si>
  <si>
    <t>Gabrielle Zajacka   6
239089  Mrs D.Evans</t>
  </si>
  <si>
    <t>8G
Han/TB</t>
  </si>
  <si>
    <t>Temple Oracle
45330</t>
  </si>
  <si>
    <t>Jane Silcock    3
46256    Rider</t>
  </si>
  <si>
    <t>9M
Brit WB</t>
  </si>
  <si>
    <t>Royal Gangster
47128 06117</t>
  </si>
  <si>
    <t>Alex Clay    6
294411    Rider</t>
  </si>
  <si>
    <t>6G
Old</t>
  </si>
  <si>
    <t>Winnetou V
47895 09117</t>
  </si>
  <si>
    <t>Gillian Brown    7
255858    Rider</t>
  </si>
  <si>
    <t>8G
KWPN</t>
  </si>
  <si>
    <t xml:space="preserve">Sea Legend
31851 </t>
  </si>
  <si>
    <t>Julian Campbell    
34053      Sue Coombe-Tennant</t>
  </si>
  <si>
    <t>15G
Irish Draught</t>
  </si>
  <si>
    <t xml:space="preserve">Don Domenico
</t>
  </si>
  <si>
    <t>Hollie Lewis    2
118907   R Knight</t>
  </si>
  <si>
    <t xml:space="preserve">Rivaal
</t>
  </si>
  <si>
    <t xml:space="preserve">Sharon Edwards    2A
24309    </t>
  </si>
  <si>
    <t>Mrs Bridget Beresford-Wright[3]</t>
  </si>
  <si>
    <t>Class 6</t>
  </si>
  <si>
    <t>Mrs Lynne Brown</t>
  </si>
  <si>
    <t>STRETCH &amp; FLEX</t>
  </si>
  <si>
    <t>Elementary 49 Summer Qualifier</t>
  </si>
  <si>
    <t>1=</t>
  </si>
  <si>
    <t xml:space="preserve">Ebony Star
40778 </t>
  </si>
  <si>
    <t>Steph Coxall    6
109754    R Knight</t>
  </si>
  <si>
    <t xml:space="preserve">8M
</t>
  </si>
  <si>
    <t>5=</t>
  </si>
  <si>
    <t>3=</t>
  </si>
  <si>
    <t>Ables H
46877 05111</t>
  </si>
  <si>
    <t>Natasha Heasman    6
302716    Rider</t>
  </si>
  <si>
    <t>Belgian WB</t>
  </si>
  <si>
    <t>Mrs Barbara Amos[1]</t>
  </si>
  <si>
    <t>Class 7</t>
  </si>
  <si>
    <t>Mrs Di Griffiths</t>
  </si>
  <si>
    <t>Medium 69 Summer</t>
  </si>
  <si>
    <t>Sunny Bay
43097 03127</t>
  </si>
  <si>
    <t>Jan Blackmore    5
6440   Rider</t>
  </si>
  <si>
    <t>7G
Oldenburg</t>
  </si>
  <si>
    <t xml:space="preserve">Blue Secret
33480 </t>
  </si>
  <si>
    <t>Carol Rist    5
130125    Rider</t>
  </si>
  <si>
    <t>15M
Irish Sport horse</t>
  </si>
  <si>
    <t xml:space="preserve">Just Louis
35114 </t>
  </si>
  <si>
    <t>Jo Heasman    6
211168  Pat Smedley</t>
  </si>
  <si>
    <t>In Mahagoni
36905 03124</t>
  </si>
  <si>
    <t>Judith Warbey    5
29831    Rider</t>
  </si>
  <si>
    <t>9G
Trakehner</t>
  </si>
  <si>
    <t>Cycle King's Donner Redford
27782</t>
  </si>
  <si>
    <t>Samantha Thake    3
68942 Debbie Thake</t>
  </si>
  <si>
    <t>12G
KWPN</t>
  </si>
  <si>
    <t>Class 8</t>
  </si>
  <si>
    <t>HAYGAIN STEAMERS</t>
  </si>
  <si>
    <t>Medium 75 Summer Qualifier</t>
  </si>
  <si>
    <t>Classes 9 &amp; 11 Combined</t>
  </si>
  <si>
    <t>AM92   370
A100   320
PSG/INT I   380
GP   470</t>
  </si>
  <si>
    <t>Pick a Test  AM92/A100/PSG/INT I/GP</t>
  </si>
  <si>
    <t>A100</t>
  </si>
  <si>
    <t xml:space="preserve">Malaika II
24843 </t>
  </si>
  <si>
    <t>Sarah Williams    2A
42005    Rider</t>
  </si>
  <si>
    <t>GP</t>
  </si>
  <si>
    <t>Desiderata
17039</t>
  </si>
  <si>
    <t>Sarah Sjoholm-Patience   3
292516     Becky Whitcombe</t>
  </si>
  <si>
    <t>16M
Hanoverian</t>
  </si>
  <si>
    <t>INT I</t>
  </si>
  <si>
    <t>Hestia
20922 01123</t>
  </si>
  <si>
    <t>Robbie Carpenter    2
56537   Louise Hartnett</t>
  </si>
  <si>
    <t>14M
Anglo European</t>
  </si>
  <si>
    <t>Shere Indulgence
34581 10119</t>
  </si>
  <si>
    <t>Jackie Selway    2
101516    Rider</t>
  </si>
  <si>
    <t>12G
British WB</t>
  </si>
  <si>
    <t>AM92</t>
  </si>
  <si>
    <t>Reno Star
38441 10119</t>
  </si>
  <si>
    <t>Brett Allen    3
319295    Rider</t>
  </si>
  <si>
    <t>PSG</t>
  </si>
  <si>
    <t>Grenada
40112 04129</t>
  </si>
  <si>
    <t>Clare Kershaw    3
106798    Rider</t>
  </si>
  <si>
    <t>17M
Warmblood</t>
  </si>
  <si>
    <t xml:space="preserve">Cycle King's Harri
32439 </t>
  </si>
  <si>
    <t>Debbie Thake    4
42323    Rider</t>
  </si>
  <si>
    <t>16G
KWPN</t>
  </si>
  <si>
    <t>Shere Blarney
27589 06112</t>
  </si>
  <si>
    <t>Lesley Selway    3
86193    Rider</t>
  </si>
  <si>
    <t>13G
Irish</t>
  </si>
  <si>
    <t>Twister 23
37174 06116</t>
  </si>
  <si>
    <t>Kayleigh Tuppen    2
178063    Rider</t>
  </si>
  <si>
    <t>11G
KWPN</t>
  </si>
  <si>
    <t>Miss Debby Lush[1]</t>
  </si>
  <si>
    <t>Class 10</t>
  </si>
  <si>
    <t>Miss Debbie Reed</t>
  </si>
  <si>
    <t>MARTIN COLLINS</t>
  </si>
  <si>
    <t>Advanced Medium 85 Summer Qualifier</t>
  </si>
  <si>
    <t>Diamant L
43888</t>
  </si>
  <si>
    <t>Georgie Somerset    2
72443    Rider</t>
  </si>
  <si>
    <t>Evito
33000 03121</t>
  </si>
  <si>
    <t>Maggie Wyatt    5
67571   Rider</t>
  </si>
  <si>
    <t>DNA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</si>
</sst>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2"/>
      <name val="Times New Roman"/>
      <family val="0"/>
    </font>
    <font>
      <b/>
      <i/>
      <u val="single"/>
      <sz val="20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3"/>
      <name val="Times New Roman"/>
      <family val="1"/>
    </font>
    <font>
      <b/>
      <i/>
      <sz val="10"/>
      <color indexed="63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52"/>
      <name val="Times New Roman"/>
      <family val="1"/>
    </font>
    <font>
      <b/>
      <i/>
      <sz val="10"/>
      <color indexed="20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3" fillId="0" borderId="4" xfId="0" applyNumberFormat="1" applyFont="1" applyBorder="1" applyAlignment="1" applyProtection="1">
      <alignment horizontal="center" vertical="top"/>
      <protection/>
    </xf>
    <xf numFmtId="2" fontId="3" fillId="0" borderId="7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7" fillId="0" borderId="9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20" fontId="12" fillId="0" borderId="24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5" xfId="0" applyFont="1" applyBorder="1" applyAlignment="1">
      <alignment horizontal="center" vertical="top"/>
    </xf>
    <xf numFmtId="1" fontId="12" fillId="0" borderId="25" xfId="0" applyNumberFormat="1" applyFont="1" applyBorder="1" applyAlignment="1">
      <alignment horizontal="center" vertical="top"/>
    </xf>
    <xf numFmtId="0" fontId="12" fillId="0" borderId="25" xfId="0" applyFont="1" applyBorder="1" applyAlignment="1">
      <alignment wrapText="1"/>
    </xf>
    <xf numFmtId="0" fontId="12" fillId="0" borderId="25" xfId="0" applyFont="1" applyBorder="1" applyAlignment="1">
      <alignment horizontal="left" wrapText="1"/>
    </xf>
    <xf numFmtId="2" fontId="12" fillId="0" borderId="25" xfId="0" applyNumberFormat="1" applyFont="1" applyBorder="1" applyAlignment="1">
      <alignment/>
    </xf>
    <xf numFmtId="0" fontId="13" fillId="0" borderId="25" xfId="0" applyFont="1" applyBorder="1" applyAlignment="1">
      <alignment horizontal="right"/>
    </xf>
    <xf numFmtId="0" fontId="14" fillId="0" borderId="26" xfId="0" applyFont="1" applyBorder="1" applyAlignment="1">
      <alignment/>
    </xf>
    <xf numFmtId="0" fontId="12" fillId="0" borderId="25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20" fontId="12" fillId="0" borderId="16" xfId="0" applyNumberFormat="1" applyFont="1" applyBorder="1" applyAlignment="1">
      <alignment/>
    </xf>
    <xf numFmtId="0" fontId="12" fillId="0" borderId="19" xfId="0" applyFont="1" applyBorder="1" applyAlignment="1">
      <alignment/>
    </xf>
    <xf numFmtId="2" fontId="12" fillId="0" borderId="19" xfId="0" applyNumberFormat="1" applyFont="1" applyBorder="1" applyAlignment="1">
      <alignment/>
    </xf>
    <xf numFmtId="0" fontId="15" fillId="0" borderId="19" xfId="0" applyFont="1" applyBorder="1" applyAlignment="1">
      <alignment horizontal="right"/>
    </xf>
    <xf numFmtId="0" fontId="12" fillId="0" borderId="2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3" fillId="0" borderId="27" xfId="0" applyFont="1" applyBorder="1" applyAlignment="1">
      <alignment horizontal="right"/>
    </xf>
    <xf numFmtId="0" fontId="14" fillId="0" borderId="28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9" xfId="0" applyFont="1" applyBorder="1" applyAlignment="1">
      <alignment horizontal="center" vertical="top"/>
    </xf>
    <xf numFmtId="1" fontId="12" fillId="0" borderId="19" xfId="0" applyNumberFormat="1" applyFont="1" applyBorder="1" applyAlignment="1">
      <alignment horizontal="center" vertical="top"/>
    </xf>
    <xf numFmtId="0" fontId="12" fillId="0" borderId="19" xfId="0" applyFont="1" applyBorder="1" applyAlignment="1">
      <alignment horizontal="left" wrapText="1"/>
    </xf>
    <xf numFmtId="20" fontId="12" fillId="0" borderId="29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left" wrapText="1"/>
    </xf>
    <xf numFmtId="2" fontId="12" fillId="0" borderId="18" xfId="0" applyNumberFormat="1" applyFont="1" applyBorder="1" applyAlignment="1">
      <alignment/>
    </xf>
    <xf numFmtId="0" fontId="15" fillId="0" borderId="18" xfId="0" applyFont="1" applyBorder="1" applyAlignment="1">
      <alignment horizontal="right"/>
    </xf>
    <xf numFmtId="0" fontId="12" fillId="0" borderId="3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0" fontId="13" fillId="0" borderId="25" xfId="0" applyFont="1" applyFill="1" applyBorder="1" applyAlignment="1">
      <alignment horizontal="right"/>
    </xf>
    <xf numFmtId="0" fontId="16" fillId="0" borderId="0" xfId="0" applyFont="1" applyBorder="1" applyAlignment="1">
      <alignment horizontal="left" vertical="center"/>
    </xf>
    <xf numFmtId="0" fontId="13" fillId="0" borderId="25" xfId="0" applyFont="1" applyBorder="1" applyAlignment="1">
      <alignment/>
    </xf>
    <xf numFmtId="0" fontId="12" fillId="0" borderId="25" xfId="0" applyFont="1" applyBorder="1" applyAlignment="1">
      <alignment horizontal="center" wrapText="1"/>
    </xf>
    <xf numFmtId="2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2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17" fillId="0" borderId="25" xfId="0" applyFont="1" applyBorder="1" applyAlignment="1">
      <alignment/>
    </xf>
    <xf numFmtId="0" fontId="18" fillId="0" borderId="25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6" fillId="0" borderId="15" xfId="0" applyFont="1" applyBorder="1" applyAlignment="1">
      <alignment vertical="top"/>
    </xf>
    <xf numFmtId="0" fontId="14" fillId="0" borderId="25" xfId="0" applyFont="1" applyBorder="1" applyAlignment="1">
      <alignment/>
    </xf>
    <xf numFmtId="0" fontId="19" fillId="0" borderId="25" xfId="0" applyFont="1" applyBorder="1" applyAlignment="1">
      <alignment/>
    </xf>
    <xf numFmtId="0" fontId="20" fillId="0" borderId="25" xfId="0" applyFont="1" applyBorder="1" applyAlignment="1">
      <alignment/>
    </xf>
    <xf numFmtId="0" fontId="12" fillId="0" borderId="19" xfId="0" applyFont="1" applyBorder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/>
    </xf>
    <xf numFmtId="1" fontId="12" fillId="0" borderId="2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tabSelected="1" zoomScale="85" zoomScaleNormal="85" workbookViewId="0" topLeftCell="A1">
      <selection activeCell="A1" sqref="A1:F1"/>
    </sheetView>
  </sheetViews>
  <sheetFormatPr defaultColWidth="9.00390625" defaultRowHeight="15.75"/>
  <cols>
    <col min="1" max="1" width="6.50390625" style="0" bestFit="1" customWidth="1"/>
    <col min="2" max="2" width="5.75390625" style="0" bestFit="1" customWidth="1"/>
    <col min="3" max="3" width="5.125" style="0" bestFit="1" customWidth="1"/>
    <col min="4" max="4" width="4.25390625" style="0" bestFit="1" customWidth="1"/>
    <col min="5" max="5" width="21.625" style="0" bestFit="1" customWidth="1"/>
    <col min="6" max="6" width="23.00390625" style="0" bestFit="1" customWidth="1"/>
    <col min="7" max="7" width="12.75390625" style="0" bestFit="1" customWidth="1"/>
    <col min="8" max="12" width="7.25390625" style="0" customWidth="1"/>
    <col min="13" max="17" width="5.125" style="0" customWidth="1"/>
  </cols>
  <sheetData>
    <row r="1" spans="1:17" ht="26.25" thickBot="1">
      <c r="A1" s="1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  <c r="L1" s="4"/>
      <c r="M1" s="5" t="s">
        <v>2</v>
      </c>
      <c r="N1" s="6"/>
      <c r="O1" s="6"/>
      <c r="P1" s="7">
        <v>2</v>
      </c>
      <c r="Q1" s="8">
        <v>2</v>
      </c>
    </row>
    <row r="2" spans="1:17" ht="20.25" thickBot="1">
      <c r="A2" s="9" t="s">
        <v>3</v>
      </c>
      <c r="B2" s="10"/>
      <c r="C2" s="10"/>
      <c r="D2" s="10"/>
      <c r="E2" s="10"/>
      <c r="F2" s="10"/>
      <c r="G2" s="11" t="s">
        <v>4</v>
      </c>
      <c r="H2" s="12" t="s">
        <v>5</v>
      </c>
      <c r="I2" s="12"/>
      <c r="J2" s="12"/>
      <c r="K2" s="12"/>
      <c r="L2" s="13"/>
      <c r="M2" s="14" t="s">
        <v>6</v>
      </c>
      <c r="N2" s="15"/>
      <c r="O2" s="16"/>
      <c r="P2" s="17">
        <f>SUM(L10:L12)/Q1</f>
        <v>58.125</v>
      </c>
      <c r="Q2" s="18"/>
    </row>
    <row r="3" spans="1:17" ht="19.5" thickBot="1">
      <c r="A3" s="9" t="s">
        <v>7</v>
      </c>
      <c r="B3" s="10"/>
      <c r="C3" s="10"/>
      <c r="D3" s="10"/>
      <c r="E3" s="10"/>
      <c r="F3" s="10"/>
      <c r="G3" s="19" t="s">
        <v>8</v>
      </c>
      <c r="H3" s="20" t="s">
        <v>9</v>
      </c>
      <c r="I3" s="20"/>
      <c r="J3" s="20"/>
      <c r="K3" s="20"/>
      <c r="L3" s="21"/>
      <c r="M3" s="21"/>
      <c r="N3" s="22"/>
      <c r="O3" s="23">
        <v>240</v>
      </c>
      <c r="P3" s="23"/>
      <c r="Q3" s="24"/>
    </row>
    <row r="4" spans="1:17" ht="18" customHeight="1">
      <c r="A4" s="25" t="s">
        <v>10</v>
      </c>
      <c r="B4" s="26"/>
      <c r="C4" s="26"/>
      <c r="D4" s="26"/>
      <c r="E4" s="26"/>
      <c r="F4" s="27"/>
      <c r="G4" s="28"/>
      <c r="H4" s="29" t="s">
        <v>11</v>
      </c>
      <c r="I4" s="29"/>
      <c r="J4" s="29"/>
      <c r="K4" s="29"/>
      <c r="L4" s="30"/>
      <c r="M4" s="31"/>
      <c r="N4" s="31"/>
      <c r="O4" s="32"/>
      <c r="P4" s="32"/>
      <c r="Q4" s="24"/>
    </row>
    <row r="5" spans="1:17" ht="20.25" customHeight="1" thickBot="1">
      <c r="A5" s="33" t="s">
        <v>12</v>
      </c>
      <c r="B5" s="34"/>
      <c r="C5" s="34"/>
      <c r="D5" s="34"/>
      <c r="E5" s="34"/>
      <c r="F5" s="35"/>
      <c r="G5" s="36"/>
      <c r="H5" s="36"/>
      <c r="I5" s="36"/>
      <c r="J5" s="36"/>
      <c r="K5" s="36"/>
      <c r="L5" s="36"/>
      <c r="M5" s="36"/>
      <c r="N5" s="36"/>
      <c r="O5" s="32"/>
      <c r="P5" s="32"/>
      <c r="Q5" s="24"/>
    </row>
    <row r="6" spans="1:17" ht="6.75" customHeight="1" thickBot="1">
      <c r="A6" s="37"/>
      <c r="B6" s="36"/>
      <c r="C6" s="38"/>
      <c r="D6" s="36"/>
      <c r="E6" s="36"/>
      <c r="F6" s="36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1:17" ht="15.75">
      <c r="A7" s="41" t="s">
        <v>13</v>
      </c>
      <c r="B7" s="42" t="s">
        <v>14</v>
      </c>
      <c r="C7" s="42" t="s">
        <v>15</v>
      </c>
      <c r="D7" s="42" t="s">
        <v>16</v>
      </c>
      <c r="E7" s="43" t="s">
        <v>17</v>
      </c>
      <c r="F7" s="44" t="s">
        <v>18</v>
      </c>
      <c r="G7" s="45" t="s">
        <v>19</v>
      </c>
      <c r="H7" s="42" t="s">
        <v>20</v>
      </c>
      <c r="I7" s="42" t="s">
        <v>20</v>
      </c>
      <c r="J7" s="42" t="s">
        <v>20</v>
      </c>
      <c r="K7" s="42" t="s">
        <v>21</v>
      </c>
      <c r="L7" s="42" t="s">
        <v>22</v>
      </c>
      <c r="M7" s="46" t="s">
        <v>23</v>
      </c>
      <c r="N7" s="46"/>
      <c r="O7" s="46"/>
      <c r="P7" s="46"/>
      <c r="Q7" s="47"/>
    </row>
    <row r="8" spans="1:17" ht="16.5" thickBot="1">
      <c r="A8" s="48"/>
      <c r="B8" s="49"/>
      <c r="C8" s="50" t="s">
        <v>24</v>
      </c>
      <c r="D8" s="51"/>
      <c r="E8" s="52" t="s">
        <v>25</v>
      </c>
      <c r="F8" s="52" t="s">
        <v>26</v>
      </c>
      <c r="G8" s="51" t="s">
        <v>27</v>
      </c>
      <c r="H8" s="51" t="s">
        <v>28</v>
      </c>
      <c r="I8" s="51" t="s">
        <v>29</v>
      </c>
      <c r="J8" s="51" t="s">
        <v>30</v>
      </c>
      <c r="K8" s="51" t="s">
        <v>24</v>
      </c>
      <c r="L8" s="51"/>
      <c r="M8" s="51" t="s">
        <v>31</v>
      </c>
      <c r="N8" s="51" t="s">
        <v>28</v>
      </c>
      <c r="O8" s="51" t="s">
        <v>29</v>
      </c>
      <c r="P8" s="51" t="s">
        <v>30</v>
      </c>
      <c r="Q8" s="53" t="s">
        <v>32</v>
      </c>
    </row>
    <row r="9" spans="1:17" ht="6.75" customHeight="1">
      <c r="A9" s="54"/>
      <c r="B9" s="55"/>
      <c r="C9" s="55"/>
      <c r="D9" s="55"/>
      <c r="E9" s="56"/>
      <c r="F9" s="56"/>
      <c r="G9" s="55"/>
      <c r="H9" s="55"/>
      <c r="I9" s="55"/>
      <c r="J9" s="55"/>
      <c r="K9" s="55"/>
      <c r="L9" s="55"/>
      <c r="M9" s="55"/>
      <c r="N9" s="55"/>
      <c r="O9" s="55"/>
      <c r="P9" s="55"/>
      <c r="Q9" s="57"/>
    </row>
    <row r="10" spans="1:17" ht="26.25">
      <c r="A10" s="58">
        <v>0.4861111111111115</v>
      </c>
      <c r="B10" s="59"/>
      <c r="C10" s="60" t="s">
        <v>33</v>
      </c>
      <c r="D10" s="61">
        <v>85</v>
      </c>
      <c r="E10" s="62" t="s">
        <v>34</v>
      </c>
      <c r="F10" s="62" t="s">
        <v>35</v>
      </c>
      <c r="G10" s="63" t="s">
        <v>36</v>
      </c>
      <c r="H10" s="59"/>
      <c r="I10" s="59">
        <v>159</v>
      </c>
      <c r="J10" s="59"/>
      <c r="K10" s="116">
        <v>54</v>
      </c>
      <c r="L10" s="64">
        <f>SUM(H10:J10)/2.4</f>
        <v>66.25</v>
      </c>
      <c r="M10" s="65">
        <v>1</v>
      </c>
      <c r="N10" s="65"/>
      <c r="O10" s="65">
        <v>1</v>
      </c>
      <c r="P10" s="65"/>
      <c r="Q10" s="66">
        <v>10</v>
      </c>
    </row>
    <row r="11" spans="1:17" ht="26.25">
      <c r="A11" s="58">
        <v>0.49097222222222264</v>
      </c>
      <c r="B11" s="59"/>
      <c r="C11" s="60" t="s">
        <v>33</v>
      </c>
      <c r="D11" s="61">
        <v>78</v>
      </c>
      <c r="E11" s="62" t="s">
        <v>37</v>
      </c>
      <c r="F11" s="63" t="s">
        <v>38</v>
      </c>
      <c r="G11" s="67"/>
      <c r="H11" s="59"/>
      <c r="I11" s="59">
        <v>120</v>
      </c>
      <c r="J11" s="59"/>
      <c r="K11" s="116">
        <v>40</v>
      </c>
      <c r="L11" s="64">
        <f>SUM(H11:J11)/2.4</f>
        <v>50</v>
      </c>
      <c r="M11" s="65">
        <v>2</v>
      </c>
      <c r="N11" s="65"/>
      <c r="O11" s="65">
        <v>2</v>
      </c>
      <c r="P11" s="65"/>
      <c r="Q11" s="66">
        <v>9</v>
      </c>
    </row>
    <row r="12" spans="1:17" ht="15.75">
      <c r="A12" s="58">
        <v>0.4958333333333338</v>
      </c>
      <c r="B12" s="59"/>
      <c r="C12" s="59"/>
      <c r="D12" s="59"/>
      <c r="E12" s="68" t="s">
        <v>39</v>
      </c>
      <c r="F12" s="59"/>
      <c r="G12" s="59"/>
      <c r="H12" s="59"/>
      <c r="I12" s="59"/>
      <c r="J12" s="59"/>
      <c r="K12" s="59"/>
      <c r="L12" s="64"/>
      <c r="M12" s="65"/>
      <c r="N12" s="65"/>
      <c r="O12" s="65"/>
      <c r="P12" s="65"/>
      <c r="Q12" s="66"/>
    </row>
    <row r="13" spans="1:17" ht="6.75" customHeight="1" thickBot="1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  <c r="M13" s="72"/>
      <c r="N13" s="72"/>
      <c r="O13" s="72"/>
      <c r="P13" s="72"/>
      <c r="Q13" s="73"/>
    </row>
    <row r="14" spans="1:17" ht="6.75" customHeight="1" thickBo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ht="26.25" thickBot="1">
      <c r="A15" s="1" t="s">
        <v>0</v>
      </c>
      <c r="B15" s="2"/>
      <c r="C15" s="2"/>
      <c r="D15" s="2"/>
      <c r="E15" s="2"/>
      <c r="F15" s="2"/>
      <c r="G15" s="3" t="s">
        <v>1</v>
      </c>
      <c r="H15" s="3"/>
      <c r="I15" s="3"/>
      <c r="J15" s="3"/>
      <c r="K15" s="3"/>
      <c r="L15" s="4"/>
      <c r="M15" s="5" t="s">
        <v>2</v>
      </c>
      <c r="N15" s="6"/>
      <c r="O15" s="6"/>
      <c r="P15" s="7">
        <v>6</v>
      </c>
      <c r="Q15" s="8">
        <v>6</v>
      </c>
    </row>
    <row r="16" spans="1:17" ht="20.25" thickBot="1">
      <c r="A16" s="9" t="s">
        <v>3</v>
      </c>
      <c r="B16" s="10"/>
      <c r="C16" s="10"/>
      <c r="D16" s="10"/>
      <c r="E16" s="10"/>
      <c r="F16" s="10"/>
      <c r="G16" s="11" t="s">
        <v>4</v>
      </c>
      <c r="H16" s="12" t="s">
        <v>40</v>
      </c>
      <c r="I16" s="12"/>
      <c r="J16" s="12"/>
      <c r="K16" s="12"/>
      <c r="L16" s="13"/>
      <c r="M16" s="14" t="s">
        <v>6</v>
      </c>
      <c r="N16" s="15"/>
      <c r="O16" s="16"/>
      <c r="P16" s="17">
        <f>SUM(L24:L31)/Q15</f>
        <v>64.48717948717949</v>
      </c>
      <c r="Q16" s="18"/>
    </row>
    <row r="17" spans="1:17" ht="19.5" thickBot="1">
      <c r="A17" s="9" t="s">
        <v>41</v>
      </c>
      <c r="B17" s="10"/>
      <c r="C17" s="10"/>
      <c r="D17" s="10"/>
      <c r="E17" s="10"/>
      <c r="F17" s="10"/>
      <c r="G17" s="19" t="s">
        <v>8</v>
      </c>
      <c r="H17" s="75" t="s">
        <v>42</v>
      </c>
      <c r="I17" s="75"/>
      <c r="J17" s="75"/>
      <c r="K17" s="75"/>
      <c r="L17" s="36"/>
      <c r="M17" s="21"/>
      <c r="N17" s="22"/>
      <c r="O17" s="23">
        <v>260</v>
      </c>
      <c r="P17" s="23"/>
      <c r="Q17" s="24"/>
    </row>
    <row r="18" spans="1:17" ht="19.5" customHeight="1">
      <c r="A18" s="25" t="s">
        <v>43</v>
      </c>
      <c r="B18" s="26"/>
      <c r="C18" s="26"/>
      <c r="D18" s="26"/>
      <c r="E18" s="26"/>
      <c r="F18" s="27"/>
      <c r="G18" s="28"/>
      <c r="H18" s="76" t="s">
        <v>11</v>
      </c>
      <c r="I18" s="76"/>
      <c r="J18" s="77"/>
      <c r="K18" s="77"/>
      <c r="L18" s="30"/>
      <c r="M18" s="31"/>
      <c r="N18" s="31"/>
      <c r="O18" s="32"/>
      <c r="P18" s="32"/>
      <c r="Q18" s="24"/>
    </row>
    <row r="19" spans="1:17" ht="20.25" customHeight="1" thickBot="1">
      <c r="A19" s="33" t="s">
        <v>44</v>
      </c>
      <c r="B19" s="34"/>
      <c r="C19" s="34"/>
      <c r="D19" s="34"/>
      <c r="E19" s="34"/>
      <c r="F19" s="35"/>
      <c r="G19" s="36"/>
      <c r="H19" s="36"/>
      <c r="I19" s="36"/>
      <c r="J19" s="36"/>
      <c r="K19" s="36"/>
      <c r="L19" s="36"/>
      <c r="M19" s="36"/>
      <c r="N19" s="36"/>
      <c r="O19" s="32"/>
      <c r="P19" s="32"/>
      <c r="Q19" s="24"/>
    </row>
    <row r="20" spans="1:17" ht="6.75" customHeight="1" thickBot="1">
      <c r="A20" s="37"/>
      <c r="B20" s="36"/>
      <c r="C20" s="38"/>
      <c r="D20" s="36"/>
      <c r="E20" s="36"/>
      <c r="F20" s="36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</row>
    <row r="21" spans="1:17" ht="15.75">
      <c r="A21" s="41" t="s">
        <v>13</v>
      </c>
      <c r="B21" s="42" t="s">
        <v>14</v>
      </c>
      <c r="C21" s="42" t="s">
        <v>15</v>
      </c>
      <c r="D21" s="42" t="s">
        <v>16</v>
      </c>
      <c r="E21" s="43" t="s">
        <v>17</v>
      </c>
      <c r="F21" s="44" t="s">
        <v>18</v>
      </c>
      <c r="G21" s="45" t="s">
        <v>19</v>
      </c>
      <c r="H21" s="42" t="s">
        <v>20</v>
      </c>
      <c r="I21" s="42" t="s">
        <v>20</v>
      </c>
      <c r="J21" s="42" t="s">
        <v>20</v>
      </c>
      <c r="K21" s="42" t="s">
        <v>21</v>
      </c>
      <c r="L21" s="42" t="s">
        <v>22</v>
      </c>
      <c r="M21" s="46" t="s">
        <v>23</v>
      </c>
      <c r="N21" s="46"/>
      <c r="O21" s="46"/>
      <c r="P21" s="46"/>
      <c r="Q21" s="47"/>
    </row>
    <row r="22" spans="1:17" ht="16.5" thickBot="1">
      <c r="A22" s="48"/>
      <c r="B22" s="49"/>
      <c r="C22" s="50" t="s">
        <v>24</v>
      </c>
      <c r="D22" s="51"/>
      <c r="E22" s="52" t="s">
        <v>25</v>
      </c>
      <c r="F22" s="52" t="s">
        <v>26</v>
      </c>
      <c r="G22" s="51" t="s">
        <v>27</v>
      </c>
      <c r="H22" s="51" t="s">
        <v>28</v>
      </c>
      <c r="I22" s="51" t="s">
        <v>29</v>
      </c>
      <c r="J22" s="51" t="s">
        <v>30</v>
      </c>
      <c r="K22" s="51" t="s">
        <v>24</v>
      </c>
      <c r="L22" s="51"/>
      <c r="M22" s="51" t="s">
        <v>31</v>
      </c>
      <c r="N22" s="51" t="s">
        <v>28</v>
      </c>
      <c r="O22" s="51" t="s">
        <v>29</v>
      </c>
      <c r="P22" s="51" t="s">
        <v>30</v>
      </c>
      <c r="Q22" s="53" t="s">
        <v>32</v>
      </c>
    </row>
    <row r="23" spans="1:17" ht="4.5" customHeight="1">
      <c r="A23" s="54"/>
      <c r="B23" s="55"/>
      <c r="C23" s="55"/>
      <c r="D23" s="55"/>
      <c r="E23" s="56"/>
      <c r="F23" s="56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7"/>
    </row>
    <row r="24" spans="1:17" ht="26.25">
      <c r="A24" s="58">
        <v>0.5395833333333342</v>
      </c>
      <c r="B24" s="59"/>
      <c r="C24" s="60" t="s">
        <v>45</v>
      </c>
      <c r="D24" s="61">
        <v>784</v>
      </c>
      <c r="E24" s="63" t="s">
        <v>46</v>
      </c>
      <c r="F24" s="63" t="s">
        <v>47</v>
      </c>
      <c r="G24" s="63" t="s">
        <v>48</v>
      </c>
      <c r="H24" s="59">
        <v>176</v>
      </c>
      <c r="I24" s="59"/>
      <c r="J24" s="59"/>
      <c r="K24" s="59">
        <v>56</v>
      </c>
      <c r="L24" s="64">
        <f aca="true" t="shared" si="0" ref="L24:L30">SUM(H24:J24)/2.6</f>
        <v>67.6923076923077</v>
      </c>
      <c r="M24" s="65">
        <v>1</v>
      </c>
      <c r="N24" s="65">
        <v>1</v>
      </c>
      <c r="O24" s="65"/>
      <c r="P24" s="78"/>
      <c r="Q24" s="79">
        <v>10</v>
      </c>
    </row>
    <row r="25" spans="1:17" ht="26.25">
      <c r="A25" s="58">
        <v>0.5201388888888896</v>
      </c>
      <c r="B25" s="59"/>
      <c r="C25" s="60" t="s">
        <v>33</v>
      </c>
      <c r="D25" s="61">
        <v>85</v>
      </c>
      <c r="E25" s="62" t="s">
        <v>34</v>
      </c>
      <c r="F25" s="62" t="s">
        <v>35</v>
      </c>
      <c r="G25" s="63" t="s">
        <v>36</v>
      </c>
      <c r="H25" s="80"/>
      <c r="I25" s="80">
        <v>174</v>
      </c>
      <c r="J25" s="80"/>
      <c r="K25" s="80">
        <v>54</v>
      </c>
      <c r="L25" s="64">
        <f t="shared" si="0"/>
        <v>66.92307692307692</v>
      </c>
      <c r="M25" s="65">
        <v>2</v>
      </c>
      <c r="N25" s="78"/>
      <c r="O25" s="65">
        <v>1</v>
      </c>
      <c r="P25" s="78"/>
      <c r="Q25" s="79">
        <v>9</v>
      </c>
    </row>
    <row r="26" spans="1:17" ht="26.25">
      <c r="A26" s="58">
        <v>0.5444444444444453</v>
      </c>
      <c r="B26" s="59"/>
      <c r="C26" s="60" t="s">
        <v>33</v>
      </c>
      <c r="D26" s="61">
        <v>41</v>
      </c>
      <c r="E26" s="62" t="s">
        <v>49</v>
      </c>
      <c r="F26" s="62" t="s">
        <v>50</v>
      </c>
      <c r="G26" s="63" t="s">
        <v>51</v>
      </c>
      <c r="H26" s="80"/>
      <c r="I26" s="80">
        <v>171</v>
      </c>
      <c r="J26" s="80"/>
      <c r="K26" s="80">
        <v>52</v>
      </c>
      <c r="L26" s="64">
        <f t="shared" si="0"/>
        <v>65.76923076923077</v>
      </c>
      <c r="M26" s="65">
        <v>3</v>
      </c>
      <c r="N26" s="78"/>
      <c r="O26" s="65">
        <v>2</v>
      </c>
      <c r="P26" s="78"/>
      <c r="Q26" s="79">
        <v>8</v>
      </c>
    </row>
    <row r="27" spans="1:17" ht="26.25">
      <c r="A27" s="58">
        <v>0.5638888888888899</v>
      </c>
      <c r="B27" s="59"/>
      <c r="C27" s="60" t="s">
        <v>33</v>
      </c>
      <c r="D27" s="61">
        <v>276</v>
      </c>
      <c r="E27" s="63" t="s">
        <v>52</v>
      </c>
      <c r="F27" s="63" t="s">
        <v>53</v>
      </c>
      <c r="G27" s="63" t="s">
        <v>54</v>
      </c>
      <c r="H27" s="80"/>
      <c r="I27" s="80">
        <v>167</v>
      </c>
      <c r="J27" s="80"/>
      <c r="K27" s="80">
        <v>50</v>
      </c>
      <c r="L27" s="64">
        <f t="shared" si="0"/>
        <v>64.23076923076923</v>
      </c>
      <c r="M27" s="65">
        <v>4</v>
      </c>
      <c r="N27" s="78"/>
      <c r="O27" s="65">
        <v>3</v>
      </c>
      <c r="P27" s="78"/>
      <c r="Q27" s="79">
        <v>7</v>
      </c>
    </row>
    <row r="28" spans="1:17" ht="26.25">
      <c r="A28" s="58">
        <v>0.5250000000000007</v>
      </c>
      <c r="B28" s="59"/>
      <c r="C28" s="60" t="s">
        <v>45</v>
      </c>
      <c r="D28" s="61">
        <v>579</v>
      </c>
      <c r="E28" s="62" t="s">
        <v>55</v>
      </c>
      <c r="F28" s="62" t="s">
        <v>56</v>
      </c>
      <c r="G28" s="63" t="s">
        <v>57</v>
      </c>
      <c r="H28" s="80">
        <v>162</v>
      </c>
      <c r="I28" s="80"/>
      <c r="J28" s="80"/>
      <c r="K28" s="80">
        <v>52</v>
      </c>
      <c r="L28" s="64">
        <f t="shared" si="0"/>
        <v>62.30769230769231</v>
      </c>
      <c r="M28" s="65">
        <v>5</v>
      </c>
      <c r="N28" s="78">
        <v>2</v>
      </c>
      <c r="O28" s="65"/>
      <c r="P28" s="78"/>
      <c r="Q28" s="79">
        <v>6</v>
      </c>
    </row>
    <row r="29" spans="1:17" ht="26.25">
      <c r="A29" s="58">
        <v>0.5493055555555565</v>
      </c>
      <c r="B29" s="59"/>
      <c r="C29" s="60" t="s">
        <v>45</v>
      </c>
      <c r="D29" s="61">
        <v>642</v>
      </c>
      <c r="E29" s="63" t="s">
        <v>58</v>
      </c>
      <c r="F29" s="63" t="s">
        <v>59</v>
      </c>
      <c r="G29" s="63" t="s">
        <v>60</v>
      </c>
      <c r="H29" s="80">
        <v>156</v>
      </c>
      <c r="I29" s="80"/>
      <c r="J29" s="80"/>
      <c r="K29" s="80">
        <v>50</v>
      </c>
      <c r="L29" s="64">
        <f t="shared" si="0"/>
        <v>60</v>
      </c>
      <c r="M29" s="65">
        <v>6</v>
      </c>
      <c r="N29" s="78">
        <v>3</v>
      </c>
      <c r="O29" s="65"/>
      <c r="P29" s="78"/>
      <c r="Q29" s="79">
        <v>5</v>
      </c>
    </row>
    <row r="30" spans="1:17" ht="26.25">
      <c r="A30" s="58">
        <v>0.534722222222223</v>
      </c>
      <c r="B30" s="59"/>
      <c r="C30" s="60" t="s">
        <v>45</v>
      </c>
      <c r="D30" s="60">
        <v>95</v>
      </c>
      <c r="E30" s="63" t="s">
        <v>61</v>
      </c>
      <c r="F30" s="63" t="s">
        <v>62</v>
      </c>
      <c r="G30" s="63" t="s">
        <v>63</v>
      </c>
      <c r="H30" s="80" t="s">
        <v>64</v>
      </c>
      <c r="I30" s="80"/>
      <c r="J30" s="80"/>
      <c r="K30" s="80"/>
      <c r="L30" s="64">
        <f t="shared" si="0"/>
        <v>0</v>
      </c>
      <c r="M30" s="65" t="s">
        <v>64</v>
      </c>
      <c r="N30" s="78" t="s">
        <v>64</v>
      </c>
      <c r="O30" s="65"/>
      <c r="P30" s="78"/>
      <c r="Q30" s="79"/>
    </row>
    <row r="31" spans="1:17" ht="15.75">
      <c r="A31" s="58">
        <v>0.5736111111111122</v>
      </c>
      <c r="B31" s="59"/>
      <c r="C31" s="59"/>
      <c r="D31" s="59"/>
      <c r="E31" s="68" t="s">
        <v>39</v>
      </c>
      <c r="F31" s="59"/>
      <c r="G31" s="59"/>
      <c r="H31" s="80"/>
      <c r="I31" s="80"/>
      <c r="J31" s="80"/>
      <c r="K31" s="80"/>
      <c r="L31" s="64"/>
      <c r="M31" s="65"/>
      <c r="N31" s="78"/>
      <c r="O31" s="65"/>
      <c r="P31" s="78"/>
      <c r="Q31" s="79"/>
    </row>
    <row r="32" spans="1:17" ht="6" customHeight="1" thickBot="1">
      <c r="A32" s="69"/>
      <c r="B32" s="70"/>
      <c r="C32" s="81"/>
      <c r="D32" s="82"/>
      <c r="E32" s="83"/>
      <c r="F32" s="83"/>
      <c r="G32" s="83"/>
      <c r="H32" s="70"/>
      <c r="I32" s="70"/>
      <c r="J32" s="70"/>
      <c r="K32" s="70"/>
      <c r="L32" s="71"/>
      <c r="M32" s="72"/>
      <c r="N32" s="72"/>
      <c r="O32" s="72"/>
      <c r="P32" s="72"/>
      <c r="Q32" s="73"/>
    </row>
    <row r="33" spans="1:17" ht="6.75" customHeight="1" thickBo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26.25" thickBot="1">
      <c r="A34" s="1" t="s">
        <v>0</v>
      </c>
      <c r="B34" s="2"/>
      <c r="C34" s="2"/>
      <c r="D34" s="2"/>
      <c r="E34" s="2"/>
      <c r="F34" s="2"/>
      <c r="G34" s="3" t="s">
        <v>1</v>
      </c>
      <c r="H34" s="3"/>
      <c r="I34" s="3"/>
      <c r="J34" s="3"/>
      <c r="K34" s="3"/>
      <c r="L34" s="4"/>
      <c r="M34" s="5" t="s">
        <v>2</v>
      </c>
      <c r="N34" s="6"/>
      <c r="O34" s="6"/>
      <c r="P34" s="7">
        <v>10</v>
      </c>
      <c r="Q34" s="8">
        <v>10</v>
      </c>
    </row>
    <row r="35" spans="1:17" ht="20.25" thickBot="1">
      <c r="A35" s="9" t="s">
        <v>3</v>
      </c>
      <c r="B35" s="10"/>
      <c r="C35" s="10"/>
      <c r="D35" s="10"/>
      <c r="E35" s="10"/>
      <c r="F35" s="10"/>
      <c r="G35" s="11" t="s">
        <v>4</v>
      </c>
      <c r="H35" s="12" t="s">
        <v>65</v>
      </c>
      <c r="I35" s="12"/>
      <c r="J35" s="12"/>
      <c r="K35" s="12"/>
      <c r="L35" s="13"/>
      <c r="M35" s="14" t="s">
        <v>6</v>
      </c>
      <c r="N35" s="15"/>
      <c r="O35" s="16"/>
      <c r="P35" s="17">
        <f>SUM(L43:L54)/Q34</f>
        <v>64.41666666666667</v>
      </c>
      <c r="Q35" s="18"/>
    </row>
    <row r="36" spans="1:17" ht="18" customHeight="1" thickBot="1">
      <c r="A36" s="9" t="s">
        <v>66</v>
      </c>
      <c r="B36" s="10"/>
      <c r="C36" s="10"/>
      <c r="D36" s="10"/>
      <c r="E36" s="10"/>
      <c r="F36" s="10"/>
      <c r="G36" s="19" t="s">
        <v>8</v>
      </c>
      <c r="H36" s="20" t="s">
        <v>67</v>
      </c>
      <c r="I36" s="20"/>
      <c r="J36" s="20"/>
      <c r="K36" s="20"/>
      <c r="L36" s="21"/>
      <c r="M36" s="21"/>
      <c r="N36" s="22"/>
      <c r="O36" s="23">
        <v>240</v>
      </c>
      <c r="P36" s="23"/>
      <c r="Q36" s="24"/>
    </row>
    <row r="37" spans="1:17" ht="19.5" customHeight="1">
      <c r="A37" s="25" t="s">
        <v>68</v>
      </c>
      <c r="B37" s="26"/>
      <c r="C37" s="26"/>
      <c r="D37" s="26"/>
      <c r="E37" s="26"/>
      <c r="F37" s="27"/>
      <c r="G37" s="28"/>
      <c r="H37" s="29" t="s">
        <v>69</v>
      </c>
      <c r="I37" s="29"/>
      <c r="J37" s="29"/>
      <c r="K37" s="29"/>
      <c r="L37" s="30"/>
      <c r="M37" s="31"/>
      <c r="N37" s="31"/>
      <c r="O37" s="32"/>
      <c r="P37" s="32"/>
      <c r="Q37" s="24"/>
    </row>
    <row r="38" spans="1:17" ht="20.25" customHeight="1" thickBot="1">
      <c r="A38" s="33" t="s">
        <v>70</v>
      </c>
      <c r="B38" s="34"/>
      <c r="C38" s="34"/>
      <c r="D38" s="34"/>
      <c r="E38" s="34"/>
      <c r="F38" s="35"/>
      <c r="G38" s="36"/>
      <c r="H38" s="36"/>
      <c r="I38" s="36"/>
      <c r="J38" s="36"/>
      <c r="K38" s="36"/>
      <c r="L38" s="36"/>
      <c r="M38" s="36"/>
      <c r="N38" s="36"/>
      <c r="O38" s="32"/>
      <c r="P38" s="32"/>
      <c r="Q38" s="24"/>
    </row>
    <row r="39" spans="1:17" ht="6.75" customHeight="1" thickBot="1">
      <c r="A39" s="37"/>
      <c r="B39" s="36"/>
      <c r="C39" s="38"/>
      <c r="D39" s="36"/>
      <c r="E39" s="36"/>
      <c r="F39" s="36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</row>
    <row r="40" spans="1:17" ht="15.75">
      <c r="A40" s="41" t="s">
        <v>13</v>
      </c>
      <c r="B40" s="42" t="s">
        <v>14</v>
      </c>
      <c r="C40" s="42" t="s">
        <v>15</v>
      </c>
      <c r="D40" s="42" t="s">
        <v>16</v>
      </c>
      <c r="E40" s="43" t="s">
        <v>17</v>
      </c>
      <c r="F40" s="44" t="s">
        <v>18</v>
      </c>
      <c r="G40" s="45" t="s">
        <v>19</v>
      </c>
      <c r="H40" s="42" t="s">
        <v>20</v>
      </c>
      <c r="I40" s="42" t="s">
        <v>20</v>
      </c>
      <c r="J40" s="42" t="s">
        <v>20</v>
      </c>
      <c r="K40" s="42" t="s">
        <v>21</v>
      </c>
      <c r="L40" s="42" t="s">
        <v>22</v>
      </c>
      <c r="M40" s="46" t="s">
        <v>23</v>
      </c>
      <c r="N40" s="46"/>
      <c r="O40" s="46"/>
      <c r="P40" s="46"/>
      <c r="Q40" s="47"/>
    </row>
    <row r="41" spans="1:17" ht="16.5" thickBot="1">
      <c r="A41" s="48"/>
      <c r="B41" s="49"/>
      <c r="C41" s="50" t="s">
        <v>24</v>
      </c>
      <c r="D41" s="51"/>
      <c r="E41" s="52" t="s">
        <v>25</v>
      </c>
      <c r="F41" s="52" t="s">
        <v>26</v>
      </c>
      <c r="G41" s="51" t="s">
        <v>27</v>
      </c>
      <c r="H41" s="51" t="s">
        <v>28</v>
      </c>
      <c r="I41" s="51" t="s">
        <v>29</v>
      </c>
      <c r="J41" s="51" t="s">
        <v>30</v>
      </c>
      <c r="K41" s="51" t="s">
        <v>24</v>
      </c>
      <c r="L41" s="51"/>
      <c r="M41" s="51" t="s">
        <v>31</v>
      </c>
      <c r="N41" s="51" t="s">
        <v>28</v>
      </c>
      <c r="O41" s="51" t="s">
        <v>29</v>
      </c>
      <c r="P41" s="51" t="s">
        <v>30</v>
      </c>
      <c r="Q41" s="53" t="s">
        <v>32</v>
      </c>
    </row>
    <row r="42" spans="1:17" ht="6" customHeight="1">
      <c r="A42" s="54"/>
      <c r="B42" s="55"/>
      <c r="C42" s="55"/>
      <c r="D42" s="55"/>
      <c r="E42" s="56"/>
      <c r="F42" s="56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7"/>
    </row>
    <row r="43" spans="1:17" ht="26.25" customHeight="1">
      <c r="A43" s="58">
        <v>0.5256944444444445</v>
      </c>
      <c r="B43" s="59"/>
      <c r="C43" s="60" t="s">
        <v>45</v>
      </c>
      <c r="D43" s="61">
        <v>59</v>
      </c>
      <c r="E43" s="63" t="s">
        <v>71</v>
      </c>
      <c r="F43" s="63" t="s">
        <v>72</v>
      </c>
      <c r="G43" s="63" t="s">
        <v>73</v>
      </c>
      <c r="H43" s="59">
        <v>170</v>
      </c>
      <c r="I43" s="59"/>
      <c r="J43" s="59"/>
      <c r="K43" s="59">
        <v>65</v>
      </c>
      <c r="L43" s="64">
        <f aca="true" t="shared" si="1" ref="L43:L53">SUM(H43:J43)/2.4</f>
        <v>70.83333333333334</v>
      </c>
      <c r="M43" s="65">
        <v>1</v>
      </c>
      <c r="N43" s="65">
        <v>1</v>
      </c>
      <c r="O43" s="65"/>
      <c r="P43" s="65"/>
      <c r="Q43" s="66">
        <v>10</v>
      </c>
    </row>
    <row r="44" spans="1:17" ht="26.25" customHeight="1">
      <c r="A44" s="58">
        <v>0.5645833333333286</v>
      </c>
      <c r="B44" s="59"/>
      <c r="C44" s="60" t="s">
        <v>45</v>
      </c>
      <c r="D44" s="61">
        <v>784</v>
      </c>
      <c r="E44" s="63" t="s">
        <v>46</v>
      </c>
      <c r="F44" s="63" t="s">
        <v>47</v>
      </c>
      <c r="G44" s="63" t="s">
        <v>48</v>
      </c>
      <c r="H44" s="59">
        <v>160</v>
      </c>
      <c r="I44" s="59"/>
      <c r="J44" s="59"/>
      <c r="K44" s="59">
        <v>61</v>
      </c>
      <c r="L44" s="64">
        <f t="shared" si="1"/>
        <v>66.66666666666667</v>
      </c>
      <c r="M44" s="65">
        <v>2</v>
      </c>
      <c r="N44" s="65">
        <v>2</v>
      </c>
      <c r="O44" s="65"/>
      <c r="P44" s="65"/>
      <c r="Q44" s="66">
        <v>9</v>
      </c>
    </row>
    <row r="45" spans="1:17" ht="26.25" customHeight="1">
      <c r="A45" s="58">
        <v>0.5756944444444383</v>
      </c>
      <c r="B45" s="59"/>
      <c r="C45" s="60" t="s">
        <v>33</v>
      </c>
      <c r="D45" s="61">
        <v>41</v>
      </c>
      <c r="E45" s="62" t="s">
        <v>49</v>
      </c>
      <c r="F45" s="62" t="s">
        <v>50</v>
      </c>
      <c r="G45" s="63" t="s">
        <v>51</v>
      </c>
      <c r="H45" s="59"/>
      <c r="I45" s="59">
        <v>158</v>
      </c>
      <c r="J45" s="59"/>
      <c r="K45" s="59">
        <v>59</v>
      </c>
      <c r="L45" s="64">
        <f t="shared" si="1"/>
        <v>65.83333333333334</v>
      </c>
      <c r="M45" s="65">
        <v>3</v>
      </c>
      <c r="N45" s="65"/>
      <c r="O45" s="65">
        <v>1</v>
      </c>
      <c r="P45" s="65"/>
      <c r="Q45" s="66">
        <v>8</v>
      </c>
    </row>
    <row r="46" spans="1:17" ht="26.25" customHeight="1">
      <c r="A46" s="58">
        <v>0.5923611111111029</v>
      </c>
      <c r="B46" s="59"/>
      <c r="C46" s="60" t="s">
        <v>45</v>
      </c>
      <c r="D46" s="61">
        <v>892</v>
      </c>
      <c r="E46" s="63" t="s">
        <v>74</v>
      </c>
      <c r="F46" s="63" t="s">
        <v>75</v>
      </c>
      <c r="G46" s="63"/>
      <c r="H46" s="59">
        <v>156</v>
      </c>
      <c r="I46" s="59"/>
      <c r="J46" s="59"/>
      <c r="K46" s="59">
        <v>60</v>
      </c>
      <c r="L46" s="64">
        <f t="shared" si="1"/>
        <v>65</v>
      </c>
      <c r="M46" s="65">
        <v>4</v>
      </c>
      <c r="N46" s="65">
        <v>3</v>
      </c>
      <c r="O46" s="65"/>
      <c r="P46" s="65"/>
      <c r="Q46" s="66">
        <v>7</v>
      </c>
    </row>
    <row r="47" spans="1:17" ht="26.25" customHeight="1">
      <c r="A47" s="58">
        <v>0.5701388888888834</v>
      </c>
      <c r="B47" s="59"/>
      <c r="C47" s="60" t="s">
        <v>45</v>
      </c>
      <c r="D47" s="61">
        <v>89</v>
      </c>
      <c r="E47" s="63" t="s">
        <v>76</v>
      </c>
      <c r="F47" s="63" t="s">
        <v>77</v>
      </c>
      <c r="G47" s="63" t="s">
        <v>78</v>
      </c>
      <c r="H47" s="59">
        <v>156</v>
      </c>
      <c r="I47" s="59"/>
      <c r="J47" s="59"/>
      <c r="K47" s="59">
        <v>59</v>
      </c>
      <c r="L47" s="64">
        <f t="shared" si="1"/>
        <v>65</v>
      </c>
      <c r="M47" s="65">
        <v>5</v>
      </c>
      <c r="N47" s="65">
        <v>4</v>
      </c>
      <c r="O47" s="65"/>
      <c r="P47" s="65"/>
      <c r="Q47" s="66">
        <v>6</v>
      </c>
    </row>
    <row r="48" spans="1:17" ht="26.25" customHeight="1">
      <c r="A48" s="58">
        <v>0.5479166666666639</v>
      </c>
      <c r="B48" s="59"/>
      <c r="C48" s="60" t="s">
        <v>45</v>
      </c>
      <c r="D48" s="61">
        <v>579</v>
      </c>
      <c r="E48" s="62" t="s">
        <v>55</v>
      </c>
      <c r="F48" s="62" t="s">
        <v>56</v>
      </c>
      <c r="G48" s="63" t="s">
        <v>57</v>
      </c>
      <c r="H48" s="59">
        <v>153</v>
      </c>
      <c r="I48" s="59"/>
      <c r="J48" s="59"/>
      <c r="K48" s="59">
        <v>59</v>
      </c>
      <c r="L48" s="64">
        <f t="shared" si="1"/>
        <v>63.75</v>
      </c>
      <c r="M48" s="65">
        <v>6</v>
      </c>
      <c r="N48" s="65">
        <v>5</v>
      </c>
      <c r="O48" s="65"/>
      <c r="P48" s="65"/>
      <c r="Q48" s="66">
        <v>5</v>
      </c>
    </row>
    <row r="49" spans="1:17" ht="26.25" customHeight="1">
      <c r="A49" s="58">
        <v>0.5812499999999932</v>
      </c>
      <c r="B49" s="59"/>
      <c r="C49" s="60" t="s">
        <v>45</v>
      </c>
      <c r="D49" s="61">
        <v>853</v>
      </c>
      <c r="E49" s="62" t="s">
        <v>79</v>
      </c>
      <c r="F49" s="62" t="s">
        <v>80</v>
      </c>
      <c r="G49" s="63" t="s">
        <v>81</v>
      </c>
      <c r="H49" s="59">
        <v>152</v>
      </c>
      <c r="I49" s="59"/>
      <c r="J49" s="59"/>
      <c r="K49" s="59">
        <v>57</v>
      </c>
      <c r="L49" s="64">
        <f t="shared" si="1"/>
        <v>63.333333333333336</v>
      </c>
      <c r="M49" s="65">
        <v>7</v>
      </c>
      <c r="N49" s="65">
        <v>6</v>
      </c>
      <c r="O49" s="65"/>
      <c r="P49" s="65"/>
      <c r="Q49" s="66">
        <v>4</v>
      </c>
    </row>
    <row r="50" spans="1:17" ht="26.25" customHeight="1">
      <c r="A50" s="58">
        <v>0.586805555555548</v>
      </c>
      <c r="B50" s="59"/>
      <c r="C50" s="60" t="s">
        <v>33</v>
      </c>
      <c r="D50" s="61">
        <v>276</v>
      </c>
      <c r="E50" s="63" t="s">
        <v>52</v>
      </c>
      <c r="F50" s="63" t="s">
        <v>53</v>
      </c>
      <c r="G50" s="63" t="s">
        <v>54</v>
      </c>
      <c r="H50" s="59"/>
      <c r="I50" s="59">
        <v>148</v>
      </c>
      <c r="J50" s="59"/>
      <c r="K50" s="59">
        <v>57</v>
      </c>
      <c r="L50" s="64">
        <f t="shared" si="1"/>
        <v>61.66666666666667</v>
      </c>
      <c r="M50" s="65">
        <v>8</v>
      </c>
      <c r="N50" s="65"/>
      <c r="O50" s="65">
        <v>2</v>
      </c>
      <c r="P50" s="65"/>
      <c r="Q50" s="66">
        <v>3</v>
      </c>
    </row>
    <row r="51" spans="1:17" ht="26.25" customHeight="1">
      <c r="A51" s="58">
        <v>0.5368055555555542</v>
      </c>
      <c r="B51" s="59"/>
      <c r="C51" s="60" t="s">
        <v>33</v>
      </c>
      <c r="D51" s="61">
        <v>520</v>
      </c>
      <c r="E51" s="62" t="s">
        <v>82</v>
      </c>
      <c r="F51" s="62" t="s">
        <v>83</v>
      </c>
      <c r="G51" s="63" t="s">
        <v>84</v>
      </c>
      <c r="H51" s="59"/>
      <c r="I51" s="59">
        <v>147</v>
      </c>
      <c r="J51" s="59"/>
      <c r="K51" s="59">
        <v>54</v>
      </c>
      <c r="L51" s="64">
        <f t="shared" si="1"/>
        <v>61.25</v>
      </c>
      <c r="M51" s="65">
        <v>9</v>
      </c>
      <c r="N51" s="65"/>
      <c r="O51" s="65">
        <v>3</v>
      </c>
      <c r="P51" s="65"/>
      <c r="Q51" s="66">
        <v>2</v>
      </c>
    </row>
    <row r="52" spans="1:17" ht="26.25" customHeight="1">
      <c r="A52" s="58">
        <v>0.5423611111111091</v>
      </c>
      <c r="B52" s="59"/>
      <c r="C52" s="60" t="s">
        <v>33</v>
      </c>
      <c r="D52" s="61">
        <v>553</v>
      </c>
      <c r="E52" s="63" t="s">
        <v>85</v>
      </c>
      <c r="F52" s="63" t="s">
        <v>86</v>
      </c>
      <c r="G52" s="63" t="s">
        <v>87</v>
      </c>
      <c r="H52" s="59"/>
      <c r="I52" s="59">
        <v>146</v>
      </c>
      <c r="J52" s="59"/>
      <c r="K52" s="59">
        <v>57</v>
      </c>
      <c r="L52" s="64">
        <f t="shared" si="1"/>
        <v>60.833333333333336</v>
      </c>
      <c r="M52" s="65">
        <v>10</v>
      </c>
      <c r="N52" s="65"/>
      <c r="O52" s="65">
        <v>4</v>
      </c>
      <c r="P52" s="65"/>
      <c r="Q52" s="66">
        <v>1</v>
      </c>
    </row>
    <row r="53" spans="1:17" ht="26.25" customHeight="1">
      <c r="A53" s="58">
        <v>0.5590277777777737</v>
      </c>
      <c r="B53" s="59"/>
      <c r="C53" s="60" t="s">
        <v>45</v>
      </c>
      <c r="D53" s="60">
        <v>95</v>
      </c>
      <c r="E53" s="63" t="s">
        <v>61</v>
      </c>
      <c r="F53" s="63" t="s">
        <v>62</v>
      </c>
      <c r="G53" s="63" t="s">
        <v>63</v>
      </c>
      <c r="H53" s="59" t="s">
        <v>64</v>
      </c>
      <c r="I53" s="59"/>
      <c r="J53" s="59"/>
      <c r="K53" s="59"/>
      <c r="L53" s="64">
        <f t="shared" si="1"/>
        <v>0</v>
      </c>
      <c r="M53" s="65" t="s">
        <v>64</v>
      </c>
      <c r="N53" s="65" t="s">
        <v>64</v>
      </c>
      <c r="O53" s="65"/>
      <c r="P53" s="65"/>
      <c r="Q53" s="66"/>
    </row>
    <row r="54" spans="1:17" ht="15.75">
      <c r="A54" s="58">
        <v>0.6034722222222126</v>
      </c>
      <c r="B54" s="59"/>
      <c r="C54" s="59"/>
      <c r="D54" s="59"/>
      <c r="E54" s="68" t="s">
        <v>39</v>
      </c>
      <c r="F54" s="59"/>
      <c r="G54" s="59"/>
      <c r="H54" s="59"/>
      <c r="I54" s="59"/>
      <c r="J54" s="59"/>
      <c r="K54" s="59"/>
      <c r="L54" s="64"/>
      <c r="M54" s="65"/>
      <c r="N54" s="65"/>
      <c r="O54" s="65"/>
      <c r="P54" s="65"/>
      <c r="Q54" s="66"/>
    </row>
    <row r="55" spans="1:17" ht="4.5" customHeight="1" thickBot="1">
      <c r="A55" s="84"/>
      <c r="B55" s="85"/>
      <c r="C55" s="86"/>
      <c r="D55" s="87"/>
      <c r="E55" s="88"/>
      <c r="F55" s="88"/>
      <c r="G55" s="88"/>
      <c r="H55" s="85"/>
      <c r="I55" s="85"/>
      <c r="J55" s="85"/>
      <c r="K55" s="85"/>
      <c r="L55" s="89"/>
      <c r="M55" s="90"/>
      <c r="N55" s="90"/>
      <c r="O55" s="90"/>
      <c r="P55" s="90"/>
      <c r="Q55" s="91"/>
    </row>
    <row r="56" spans="1:17" ht="6.75" customHeight="1" thickBo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1:17" ht="26.25" thickBot="1">
      <c r="A57" s="1" t="s">
        <v>0</v>
      </c>
      <c r="B57" s="2"/>
      <c r="C57" s="2"/>
      <c r="D57" s="2"/>
      <c r="E57" s="2"/>
      <c r="F57" s="2"/>
      <c r="G57" s="3" t="s">
        <v>1</v>
      </c>
      <c r="H57" s="3"/>
      <c r="I57" s="3"/>
      <c r="J57" s="3"/>
      <c r="K57" s="3"/>
      <c r="L57" s="4"/>
      <c r="M57" s="5" t="s">
        <v>2</v>
      </c>
      <c r="N57" s="6"/>
      <c r="O57" s="6"/>
      <c r="P57" s="7">
        <v>10</v>
      </c>
      <c r="Q57" s="8">
        <v>8</v>
      </c>
    </row>
    <row r="58" spans="1:17" ht="20.25" thickBot="1">
      <c r="A58" s="9" t="s">
        <v>3</v>
      </c>
      <c r="B58" s="10"/>
      <c r="C58" s="10"/>
      <c r="D58" s="10"/>
      <c r="E58" s="10"/>
      <c r="F58" s="10"/>
      <c r="G58" s="11" t="s">
        <v>4</v>
      </c>
      <c r="H58" s="12" t="s">
        <v>88</v>
      </c>
      <c r="I58" s="12"/>
      <c r="J58" s="12"/>
      <c r="K58" s="12"/>
      <c r="L58" s="13"/>
      <c r="M58" s="14" t="s">
        <v>6</v>
      </c>
      <c r="N58" s="15"/>
      <c r="O58" s="16"/>
      <c r="P58" s="17">
        <f>SUM(L66:L76)/Q57</f>
        <v>62.890625</v>
      </c>
      <c r="Q58" s="18"/>
    </row>
    <row r="59" spans="1:17" ht="19.5" thickBot="1">
      <c r="A59" s="9" t="s">
        <v>89</v>
      </c>
      <c r="B59" s="10"/>
      <c r="C59" s="10"/>
      <c r="D59" s="10"/>
      <c r="E59" s="10"/>
      <c r="F59" s="10"/>
      <c r="G59" s="19" t="s">
        <v>8</v>
      </c>
      <c r="H59" s="75" t="s">
        <v>90</v>
      </c>
      <c r="I59" s="75"/>
      <c r="J59" s="75"/>
      <c r="K59" s="75"/>
      <c r="L59" s="21"/>
      <c r="M59" s="21"/>
      <c r="N59" s="22"/>
      <c r="O59" s="23">
        <v>320</v>
      </c>
      <c r="P59" s="23"/>
      <c r="Q59" s="24"/>
    </row>
    <row r="60" spans="1:17" ht="19.5" customHeight="1">
      <c r="A60" s="25" t="s">
        <v>43</v>
      </c>
      <c r="B60" s="26"/>
      <c r="C60" s="26"/>
      <c r="D60" s="26"/>
      <c r="E60" s="26"/>
      <c r="F60" s="27"/>
      <c r="G60" s="28"/>
      <c r="H60" s="76" t="s">
        <v>11</v>
      </c>
      <c r="I60" s="76"/>
      <c r="J60" s="77"/>
      <c r="K60" s="77"/>
      <c r="L60" s="92"/>
      <c r="M60" s="31"/>
      <c r="N60" s="31"/>
      <c r="O60" s="32"/>
      <c r="P60" s="32"/>
      <c r="Q60" s="24"/>
    </row>
    <row r="61" spans="1:17" ht="20.25" customHeight="1" thickBot="1">
      <c r="A61" s="33" t="s">
        <v>91</v>
      </c>
      <c r="B61" s="34"/>
      <c r="C61" s="34"/>
      <c r="D61" s="34"/>
      <c r="E61" s="34"/>
      <c r="F61" s="35"/>
      <c r="G61" s="36"/>
      <c r="H61" s="36"/>
      <c r="I61" s="36"/>
      <c r="J61" s="36"/>
      <c r="K61" s="36"/>
      <c r="L61" s="36"/>
      <c r="M61" s="36"/>
      <c r="N61" s="36"/>
      <c r="O61" s="32"/>
      <c r="P61" s="32"/>
      <c r="Q61" s="24"/>
    </row>
    <row r="62" spans="1:17" ht="6.75" customHeight="1" thickBot="1">
      <c r="A62" s="37"/>
      <c r="B62" s="36"/>
      <c r="C62" s="38"/>
      <c r="D62" s="36"/>
      <c r="E62" s="36"/>
      <c r="F62" s="36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</row>
    <row r="63" spans="1:17" ht="15.75">
      <c r="A63" s="41" t="s">
        <v>13</v>
      </c>
      <c r="B63" s="42" t="s">
        <v>14</v>
      </c>
      <c r="C63" s="42" t="s">
        <v>15</v>
      </c>
      <c r="D63" s="42" t="s">
        <v>16</v>
      </c>
      <c r="E63" s="43" t="s">
        <v>17</v>
      </c>
      <c r="F63" s="44" t="s">
        <v>18</v>
      </c>
      <c r="G63" s="45" t="s">
        <v>19</v>
      </c>
      <c r="H63" s="42" t="s">
        <v>20</v>
      </c>
      <c r="I63" s="42" t="s">
        <v>20</v>
      </c>
      <c r="J63" s="42" t="s">
        <v>20</v>
      </c>
      <c r="K63" s="42" t="s">
        <v>21</v>
      </c>
      <c r="L63" s="42" t="s">
        <v>22</v>
      </c>
      <c r="M63" s="46" t="s">
        <v>23</v>
      </c>
      <c r="N63" s="46"/>
      <c r="O63" s="46"/>
      <c r="P63" s="46"/>
      <c r="Q63" s="47"/>
    </row>
    <row r="64" spans="1:17" ht="16.5" thickBot="1">
      <c r="A64" s="48"/>
      <c r="B64" s="49"/>
      <c r="C64" s="50" t="s">
        <v>24</v>
      </c>
      <c r="D64" s="51"/>
      <c r="E64" s="52" t="s">
        <v>25</v>
      </c>
      <c r="F64" s="52" t="s">
        <v>26</v>
      </c>
      <c r="G64" s="51" t="s">
        <v>27</v>
      </c>
      <c r="H64" s="51" t="s">
        <v>28</v>
      </c>
      <c r="I64" s="51" t="s">
        <v>29</v>
      </c>
      <c r="J64" s="51" t="s">
        <v>30</v>
      </c>
      <c r="K64" s="51" t="s">
        <v>24</v>
      </c>
      <c r="L64" s="51"/>
      <c r="M64" s="51" t="s">
        <v>31</v>
      </c>
      <c r="N64" s="51" t="s">
        <v>28</v>
      </c>
      <c r="O64" s="51" t="s">
        <v>29</v>
      </c>
      <c r="P64" s="51" t="s">
        <v>30</v>
      </c>
      <c r="Q64" s="53" t="s">
        <v>32</v>
      </c>
    </row>
    <row r="65" spans="1:17" ht="4.5" customHeight="1">
      <c r="A65" s="54"/>
      <c r="B65" s="55"/>
      <c r="C65" s="55"/>
      <c r="D65" s="55"/>
      <c r="E65" s="56"/>
      <c r="F65" s="56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7"/>
    </row>
    <row r="66" spans="1:17" ht="26.25">
      <c r="A66" s="58">
        <v>0.6416666666666683</v>
      </c>
      <c r="B66" s="59"/>
      <c r="C66" s="60" t="s">
        <v>45</v>
      </c>
      <c r="D66" s="61">
        <v>116</v>
      </c>
      <c r="E66" s="62" t="s">
        <v>92</v>
      </c>
      <c r="F66" s="63" t="s">
        <v>93</v>
      </c>
      <c r="G66" s="63"/>
      <c r="H66" s="59">
        <v>216</v>
      </c>
      <c r="I66" s="59"/>
      <c r="J66" s="59"/>
      <c r="K66" s="59">
        <v>58</v>
      </c>
      <c r="L66" s="64">
        <f aca="true" t="shared" si="2" ref="L66:L75">SUM(H66:J66)/3.2</f>
        <v>67.5</v>
      </c>
      <c r="M66" s="65">
        <v>1</v>
      </c>
      <c r="N66" s="65">
        <v>1</v>
      </c>
      <c r="O66" s="65"/>
      <c r="P66" s="65"/>
      <c r="Q66" s="66">
        <v>10</v>
      </c>
    </row>
    <row r="67" spans="1:17" ht="26.25">
      <c r="A67" s="58">
        <v>0.6222222222222237</v>
      </c>
      <c r="B67" s="59"/>
      <c r="C67" s="60" t="s">
        <v>33</v>
      </c>
      <c r="D67" s="61">
        <v>773</v>
      </c>
      <c r="E67" s="62" t="s">
        <v>94</v>
      </c>
      <c r="F67" s="62" t="s">
        <v>95</v>
      </c>
      <c r="G67" s="67"/>
      <c r="H67" s="59"/>
      <c r="I67" s="59">
        <v>214</v>
      </c>
      <c r="J67" s="59"/>
      <c r="K67" s="59">
        <v>54</v>
      </c>
      <c r="L67" s="64">
        <f t="shared" si="2"/>
        <v>66.875</v>
      </c>
      <c r="M67" s="65">
        <v>2</v>
      </c>
      <c r="N67" s="93" t="s">
        <v>24</v>
      </c>
      <c r="O67" s="65">
        <v>1</v>
      </c>
      <c r="P67" s="65"/>
      <c r="Q67" s="66">
        <v>9</v>
      </c>
    </row>
    <row r="68" spans="1:17" ht="26.25">
      <c r="A68" s="58">
        <v>0.6270833333333349</v>
      </c>
      <c r="B68" s="59"/>
      <c r="C68" s="60" t="s">
        <v>33</v>
      </c>
      <c r="D68" s="61">
        <v>136</v>
      </c>
      <c r="E68" s="63" t="s">
        <v>96</v>
      </c>
      <c r="F68" s="63" t="s">
        <v>97</v>
      </c>
      <c r="G68" s="63" t="s">
        <v>98</v>
      </c>
      <c r="H68" s="59"/>
      <c r="I68" s="59">
        <v>208</v>
      </c>
      <c r="J68" s="59"/>
      <c r="K68" s="59">
        <v>54</v>
      </c>
      <c r="L68" s="64">
        <f t="shared" si="2"/>
        <v>65</v>
      </c>
      <c r="M68" s="65">
        <v>3</v>
      </c>
      <c r="N68" s="65"/>
      <c r="O68" s="65">
        <v>2</v>
      </c>
      <c r="P68" s="65"/>
      <c r="Q68" s="66">
        <v>8</v>
      </c>
    </row>
    <row r="69" spans="1:17" ht="26.25">
      <c r="A69" s="58">
        <v>0.6125000000000014</v>
      </c>
      <c r="B69" s="59"/>
      <c r="C69" s="60" t="s">
        <v>45</v>
      </c>
      <c r="D69" s="61">
        <v>959</v>
      </c>
      <c r="E69" s="63" t="s">
        <v>99</v>
      </c>
      <c r="F69" s="62" t="s">
        <v>100</v>
      </c>
      <c r="G69" s="63" t="s">
        <v>101</v>
      </c>
      <c r="H69" s="59">
        <v>206</v>
      </c>
      <c r="I69" s="59"/>
      <c r="J69" s="59"/>
      <c r="K69" s="59">
        <v>52</v>
      </c>
      <c r="L69" s="64">
        <f t="shared" si="2"/>
        <v>64.375</v>
      </c>
      <c r="M69" s="65">
        <v>4</v>
      </c>
      <c r="N69" s="93">
        <v>2</v>
      </c>
      <c r="O69" s="65"/>
      <c r="P69" s="65"/>
      <c r="Q69" s="66">
        <v>7</v>
      </c>
    </row>
    <row r="70" spans="1:17" ht="26.25">
      <c r="A70" s="58">
        <v>0.631944444444446</v>
      </c>
      <c r="B70" s="59"/>
      <c r="C70" s="60" t="s">
        <v>33</v>
      </c>
      <c r="D70" s="61">
        <v>29</v>
      </c>
      <c r="E70" s="63" t="s">
        <v>102</v>
      </c>
      <c r="F70" s="63" t="s">
        <v>103</v>
      </c>
      <c r="G70" s="63" t="s">
        <v>104</v>
      </c>
      <c r="H70" s="59"/>
      <c r="I70" s="59">
        <v>199</v>
      </c>
      <c r="J70" s="59"/>
      <c r="K70" s="59">
        <v>54</v>
      </c>
      <c r="L70" s="64">
        <f t="shared" si="2"/>
        <v>62.1875</v>
      </c>
      <c r="M70" s="65">
        <v>5</v>
      </c>
      <c r="N70" s="65"/>
      <c r="O70" s="65">
        <v>3</v>
      </c>
      <c r="P70" s="65"/>
      <c r="Q70" s="66">
        <v>6</v>
      </c>
    </row>
    <row r="71" spans="1:17" ht="26.25">
      <c r="A71" s="58">
        <v>0.597916666666668</v>
      </c>
      <c r="B71" s="59"/>
      <c r="C71" s="60" t="s">
        <v>33</v>
      </c>
      <c r="D71" s="61">
        <v>82</v>
      </c>
      <c r="E71" s="62" t="s">
        <v>105</v>
      </c>
      <c r="F71" s="62" t="s">
        <v>106</v>
      </c>
      <c r="G71" s="63" t="s">
        <v>107</v>
      </c>
      <c r="H71" s="59"/>
      <c r="I71" s="59">
        <v>196</v>
      </c>
      <c r="J71" s="59"/>
      <c r="K71" s="59">
        <v>50</v>
      </c>
      <c r="L71" s="64">
        <f t="shared" si="2"/>
        <v>61.25</v>
      </c>
      <c r="M71" s="65">
        <v>6</v>
      </c>
      <c r="N71" s="93"/>
      <c r="O71" s="65">
        <v>4</v>
      </c>
      <c r="P71" s="65"/>
      <c r="Q71" s="66">
        <v>5</v>
      </c>
    </row>
    <row r="72" spans="1:17" ht="26.25">
      <c r="A72" s="58">
        <v>0.6027777777777791</v>
      </c>
      <c r="B72" s="59"/>
      <c r="C72" s="60" t="s">
        <v>45</v>
      </c>
      <c r="D72" s="61">
        <v>74</v>
      </c>
      <c r="E72" s="63" t="s">
        <v>108</v>
      </c>
      <c r="F72" s="63" t="s">
        <v>109</v>
      </c>
      <c r="G72" s="63" t="s">
        <v>110</v>
      </c>
      <c r="H72" s="59">
        <v>188</v>
      </c>
      <c r="I72" s="59"/>
      <c r="J72" s="59"/>
      <c r="K72" s="59">
        <v>48</v>
      </c>
      <c r="L72" s="64">
        <f t="shared" si="2"/>
        <v>58.75</v>
      </c>
      <c r="M72" s="65">
        <v>7</v>
      </c>
      <c r="N72" s="93">
        <v>3</v>
      </c>
      <c r="O72" s="65"/>
      <c r="P72" s="65"/>
      <c r="Q72" s="66">
        <v>4</v>
      </c>
    </row>
    <row r="73" spans="1:17" ht="26.25">
      <c r="A73" s="58">
        <v>0.5881944444444457</v>
      </c>
      <c r="B73" s="59"/>
      <c r="C73" s="60" t="s">
        <v>45</v>
      </c>
      <c r="D73" s="61">
        <v>125</v>
      </c>
      <c r="E73" s="62" t="s">
        <v>111</v>
      </c>
      <c r="F73" s="62" t="s">
        <v>112</v>
      </c>
      <c r="G73" s="63"/>
      <c r="H73" s="59">
        <v>183</v>
      </c>
      <c r="I73" s="59"/>
      <c r="J73" s="59"/>
      <c r="K73" s="59">
        <v>46</v>
      </c>
      <c r="L73" s="64">
        <f t="shared" si="2"/>
        <v>57.1875</v>
      </c>
      <c r="M73" s="65">
        <v>8</v>
      </c>
      <c r="N73" s="93">
        <v>4</v>
      </c>
      <c r="O73" s="65"/>
      <c r="P73" s="65"/>
      <c r="Q73" s="66">
        <v>3</v>
      </c>
    </row>
    <row r="74" spans="1:17" ht="26.25">
      <c r="A74" s="58">
        <v>0.5930555555555568</v>
      </c>
      <c r="B74" s="59"/>
      <c r="C74" s="60" t="s">
        <v>45</v>
      </c>
      <c r="D74" s="61">
        <v>115</v>
      </c>
      <c r="E74" s="63" t="s">
        <v>113</v>
      </c>
      <c r="F74" s="63" t="s">
        <v>114</v>
      </c>
      <c r="G74" s="63"/>
      <c r="H74" s="59" t="s">
        <v>33</v>
      </c>
      <c r="I74" s="59"/>
      <c r="J74" s="59"/>
      <c r="K74" s="59"/>
      <c r="L74" s="64">
        <f t="shared" si="2"/>
        <v>0</v>
      </c>
      <c r="M74" s="65" t="s">
        <v>33</v>
      </c>
      <c r="N74" s="93" t="s">
        <v>33</v>
      </c>
      <c r="O74" s="65"/>
      <c r="P74" s="65"/>
      <c r="Q74" s="66"/>
    </row>
    <row r="75" spans="1:17" ht="26.25">
      <c r="A75" s="58">
        <v>0.6076388888888903</v>
      </c>
      <c r="B75" s="59"/>
      <c r="C75" s="60" t="s">
        <v>45</v>
      </c>
      <c r="D75" s="61">
        <v>853</v>
      </c>
      <c r="E75" s="62" t="s">
        <v>79</v>
      </c>
      <c r="F75" s="62" t="s">
        <v>80</v>
      </c>
      <c r="G75" s="63" t="s">
        <v>81</v>
      </c>
      <c r="H75" s="59" t="s">
        <v>33</v>
      </c>
      <c r="I75" s="59"/>
      <c r="J75" s="59"/>
      <c r="K75" s="59"/>
      <c r="L75" s="64">
        <f t="shared" si="2"/>
        <v>0</v>
      </c>
      <c r="M75" s="65" t="s">
        <v>33</v>
      </c>
      <c r="N75" s="93" t="s">
        <v>33</v>
      </c>
      <c r="O75" s="65"/>
      <c r="P75" s="65"/>
      <c r="Q75" s="66"/>
    </row>
    <row r="76" spans="1:17" ht="15.75">
      <c r="A76" s="58">
        <v>0.6465277777777795</v>
      </c>
      <c r="B76" s="59"/>
      <c r="C76" s="59"/>
      <c r="D76" s="59"/>
      <c r="E76" s="68" t="s">
        <v>39</v>
      </c>
      <c r="F76" s="59"/>
      <c r="G76" s="59"/>
      <c r="H76" s="59"/>
      <c r="I76" s="59"/>
      <c r="J76" s="59"/>
      <c r="K76" s="59"/>
      <c r="L76" s="64"/>
      <c r="M76" s="65"/>
      <c r="N76" s="65"/>
      <c r="O76" s="65"/>
      <c r="P76" s="65"/>
      <c r="Q76" s="66"/>
    </row>
    <row r="77" spans="1:17" ht="6" customHeight="1" thickBot="1">
      <c r="A77" s="69"/>
      <c r="B77" s="70"/>
      <c r="C77" s="81"/>
      <c r="D77" s="82"/>
      <c r="E77" s="83"/>
      <c r="F77" s="83"/>
      <c r="G77" s="83"/>
      <c r="H77" s="70"/>
      <c r="I77" s="70"/>
      <c r="J77" s="70"/>
      <c r="K77" s="70"/>
      <c r="L77" s="71"/>
      <c r="M77" s="72"/>
      <c r="N77" s="72"/>
      <c r="O77" s="72"/>
      <c r="P77" s="72"/>
      <c r="Q77" s="73"/>
    </row>
    <row r="78" spans="1:17" ht="6.75" customHeight="1" thickBo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1:17" ht="26.25" thickBot="1">
      <c r="A79" s="1" t="s">
        <v>0</v>
      </c>
      <c r="B79" s="2"/>
      <c r="C79" s="2"/>
      <c r="D79" s="2"/>
      <c r="E79" s="2"/>
      <c r="F79" s="2"/>
      <c r="G79" s="3" t="s">
        <v>1</v>
      </c>
      <c r="H79" s="3"/>
      <c r="I79" s="3"/>
      <c r="J79" s="3"/>
      <c r="K79" s="3"/>
      <c r="L79" s="4"/>
      <c r="M79" s="5" t="s">
        <v>2</v>
      </c>
      <c r="N79" s="6"/>
      <c r="O79" s="6"/>
      <c r="P79" s="7">
        <v>10</v>
      </c>
      <c r="Q79" s="8">
        <v>10</v>
      </c>
    </row>
    <row r="80" spans="1:17" ht="20.25" thickBot="1">
      <c r="A80" s="9" t="s">
        <v>3</v>
      </c>
      <c r="B80" s="10"/>
      <c r="C80" s="10"/>
      <c r="D80" s="10"/>
      <c r="E80" s="10"/>
      <c r="F80" s="10"/>
      <c r="G80" s="11" t="s">
        <v>4</v>
      </c>
      <c r="H80" s="94" t="s">
        <v>115</v>
      </c>
      <c r="I80" s="94"/>
      <c r="J80" s="94"/>
      <c r="K80" s="94"/>
      <c r="L80" s="13"/>
      <c r="M80" s="14" t="s">
        <v>6</v>
      </c>
      <c r="N80" s="15"/>
      <c r="O80" s="16"/>
      <c r="P80" s="17">
        <f>SUM(L88:L98)/Q79</f>
        <v>63.63333333333334</v>
      </c>
      <c r="Q80" s="18"/>
    </row>
    <row r="81" spans="1:17" ht="19.5" thickBot="1">
      <c r="A81" s="9" t="s">
        <v>116</v>
      </c>
      <c r="B81" s="10"/>
      <c r="C81" s="10"/>
      <c r="D81" s="10"/>
      <c r="E81" s="10"/>
      <c r="F81" s="10"/>
      <c r="G81" s="19" t="s">
        <v>8</v>
      </c>
      <c r="H81" s="75" t="s">
        <v>117</v>
      </c>
      <c r="I81" s="75"/>
      <c r="J81" s="75"/>
      <c r="K81" s="75"/>
      <c r="L81" s="21"/>
      <c r="M81" s="21"/>
      <c r="N81" s="22"/>
      <c r="O81" s="23">
        <v>300</v>
      </c>
      <c r="P81" s="23"/>
      <c r="Q81" s="24"/>
    </row>
    <row r="82" spans="1:17" ht="19.5" customHeight="1">
      <c r="A82" s="25" t="s">
        <v>118</v>
      </c>
      <c r="B82" s="26"/>
      <c r="C82" s="26"/>
      <c r="D82" s="26"/>
      <c r="E82" s="26"/>
      <c r="F82" s="27"/>
      <c r="G82" s="28"/>
      <c r="H82" s="29" t="s">
        <v>69</v>
      </c>
      <c r="I82" s="29"/>
      <c r="J82" s="29"/>
      <c r="K82" s="29"/>
      <c r="L82" s="30"/>
      <c r="M82" s="31"/>
      <c r="N82" s="31"/>
      <c r="O82" s="32"/>
      <c r="P82" s="32"/>
      <c r="Q82" s="24"/>
    </row>
    <row r="83" spans="1:17" ht="20.25" customHeight="1" thickBot="1">
      <c r="A83" s="33" t="s">
        <v>119</v>
      </c>
      <c r="B83" s="34"/>
      <c r="C83" s="34"/>
      <c r="D83" s="34"/>
      <c r="E83" s="34"/>
      <c r="F83" s="35"/>
      <c r="G83" s="36"/>
      <c r="H83" s="36"/>
      <c r="I83" s="36"/>
      <c r="J83" s="36"/>
      <c r="K83" s="36"/>
      <c r="L83" s="36"/>
      <c r="M83" s="36"/>
      <c r="N83" s="36"/>
      <c r="O83" s="32"/>
      <c r="P83" s="32"/>
      <c r="Q83" s="24"/>
    </row>
    <row r="84" spans="1:17" ht="6.75" customHeight="1" thickBot="1">
      <c r="A84" s="37"/>
      <c r="B84" s="36"/>
      <c r="C84" s="38"/>
      <c r="D84" s="36"/>
      <c r="E84" s="36"/>
      <c r="F84" s="36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40"/>
    </row>
    <row r="85" spans="1:17" ht="15.75">
      <c r="A85" s="41" t="s">
        <v>13</v>
      </c>
      <c r="B85" s="42" t="s">
        <v>14</v>
      </c>
      <c r="C85" s="42" t="s">
        <v>15</v>
      </c>
      <c r="D85" s="42" t="s">
        <v>16</v>
      </c>
      <c r="E85" s="43" t="s">
        <v>17</v>
      </c>
      <c r="F85" s="44" t="s">
        <v>18</v>
      </c>
      <c r="G85" s="45" t="s">
        <v>19</v>
      </c>
      <c r="H85" s="42" t="s">
        <v>20</v>
      </c>
      <c r="I85" s="42" t="s">
        <v>20</v>
      </c>
      <c r="J85" s="42" t="s">
        <v>20</v>
      </c>
      <c r="K85" s="42" t="s">
        <v>21</v>
      </c>
      <c r="L85" s="42" t="s">
        <v>22</v>
      </c>
      <c r="M85" s="46" t="s">
        <v>23</v>
      </c>
      <c r="N85" s="46"/>
      <c r="O85" s="46"/>
      <c r="P85" s="46"/>
      <c r="Q85" s="47"/>
    </row>
    <row r="86" spans="1:17" ht="16.5" thickBot="1">
      <c r="A86" s="48"/>
      <c r="B86" s="49"/>
      <c r="C86" s="50" t="s">
        <v>24</v>
      </c>
      <c r="D86" s="51"/>
      <c r="E86" s="52" t="s">
        <v>25</v>
      </c>
      <c r="F86" s="52" t="s">
        <v>26</v>
      </c>
      <c r="G86" s="51" t="s">
        <v>27</v>
      </c>
      <c r="H86" s="51" t="s">
        <v>28</v>
      </c>
      <c r="I86" s="51" t="s">
        <v>29</v>
      </c>
      <c r="J86" s="51" t="s">
        <v>30</v>
      </c>
      <c r="K86" s="51" t="s">
        <v>24</v>
      </c>
      <c r="L86" s="51"/>
      <c r="M86" s="51" t="s">
        <v>31</v>
      </c>
      <c r="N86" s="51" t="s">
        <v>28</v>
      </c>
      <c r="O86" s="51" t="s">
        <v>29</v>
      </c>
      <c r="P86" s="51" t="s">
        <v>30</v>
      </c>
      <c r="Q86" s="53" t="s">
        <v>32</v>
      </c>
    </row>
    <row r="87" spans="1:17" ht="5.25" customHeight="1">
      <c r="A87" s="54"/>
      <c r="B87" s="55"/>
      <c r="C87" s="55"/>
      <c r="D87" s="55"/>
      <c r="E87" s="56"/>
      <c r="F87" s="56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7"/>
    </row>
    <row r="88" spans="1:17" ht="26.25">
      <c r="A88" s="58">
        <v>0.6534722222222065</v>
      </c>
      <c r="B88" s="95"/>
      <c r="C88" s="60" t="s">
        <v>33</v>
      </c>
      <c r="D88" s="61">
        <v>136</v>
      </c>
      <c r="E88" s="63" t="s">
        <v>96</v>
      </c>
      <c r="F88" s="63" t="s">
        <v>97</v>
      </c>
      <c r="G88" s="63" t="s">
        <v>98</v>
      </c>
      <c r="H88" s="59"/>
      <c r="I88" s="59">
        <v>214</v>
      </c>
      <c r="J88" s="59"/>
      <c r="K88" s="59">
        <v>58</v>
      </c>
      <c r="L88" s="64">
        <f aca="true" t="shared" si="3" ref="L88:L97">SUM(H88:J88)/3</f>
        <v>71.33333333333333</v>
      </c>
      <c r="M88" s="65" t="s">
        <v>120</v>
      </c>
      <c r="N88" s="65"/>
      <c r="O88" s="65">
        <v>1</v>
      </c>
      <c r="P88" s="65"/>
      <c r="Q88" s="66">
        <v>10</v>
      </c>
    </row>
    <row r="89" spans="1:17" ht="26.25">
      <c r="A89" s="58">
        <v>0.6645833333333162</v>
      </c>
      <c r="B89" s="95"/>
      <c r="C89" s="60" t="s">
        <v>45</v>
      </c>
      <c r="D89" s="61">
        <v>116</v>
      </c>
      <c r="E89" s="62" t="s">
        <v>92</v>
      </c>
      <c r="F89" s="63" t="s">
        <v>93</v>
      </c>
      <c r="G89" s="63"/>
      <c r="H89" s="59">
        <v>214</v>
      </c>
      <c r="I89" s="59"/>
      <c r="J89" s="59"/>
      <c r="K89" s="59">
        <v>58</v>
      </c>
      <c r="L89" s="64">
        <f t="shared" si="3"/>
        <v>71.33333333333333</v>
      </c>
      <c r="M89" s="65" t="s">
        <v>120</v>
      </c>
      <c r="N89" s="65">
        <v>1</v>
      </c>
      <c r="O89" s="65"/>
      <c r="P89" s="65"/>
      <c r="Q89" s="66">
        <v>10</v>
      </c>
    </row>
    <row r="90" spans="1:17" ht="26.25">
      <c r="A90" s="58">
        <v>0.6590277777777613</v>
      </c>
      <c r="B90" s="95"/>
      <c r="C90" s="60" t="s">
        <v>33</v>
      </c>
      <c r="D90" s="61">
        <v>29</v>
      </c>
      <c r="E90" s="63" t="s">
        <v>102</v>
      </c>
      <c r="F90" s="63" t="s">
        <v>103</v>
      </c>
      <c r="G90" s="63" t="s">
        <v>104</v>
      </c>
      <c r="H90" s="59"/>
      <c r="I90" s="59">
        <v>200</v>
      </c>
      <c r="J90" s="59"/>
      <c r="K90" s="59">
        <v>54</v>
      </c>
      <c r="L90" s="64">
        <f t="shared" si="3"/>
        <v>66.66666666666667</v>
      </c>
      <c r="M90" s="65">
        <v>3</v>
      </c>
      <c r="N90" s="65"/>
      <c r="O90" s="65">
        <v>2</v>
      </c>
      <c r="P90" s="65"/>
      <c r="Q90" s="66">
        <v>8</v>
      </c>
    </row>
    <row r="91" spans="1:17" ht="26.25">
      <c r="A91" s="58">
        <v>0.6145833333333224</v>
      </c>
      <c r="B91" s="95"/>
      <c r="C91" s="60" t="s">
        <v>45</v>
      </c>
      <c r="D91" s="61">
        <v>115</v>
      </c>
      <c r="E91" s="63" t="s">
        <v>113</v>
      </c>
      <c r="F91" s="63" t="s">
        <v>114</v>
      </c>
      <c r="G91" s="63"/>
      <c r="H91" s="59">
        <v>195</v>
      </c>
      <c r="I91" s="59"/>
      <c r="J91" s="59"/>
      <c r="K91" s="59">
        <v>52</v>
      </c>
      <c r="L91" s="64">
        <f t="shared" si="3"/>
        <v>65</v>
      </c>
      <c r="M91" s="65">
        <v>4</v>
      </c>
      <c r="N91" s="65">
        <v>2</v>
      </c>
      <c r="O91" s="65"/>
      <c r="P91" s="65"/>
      <c r="Q91" s="66">
        <v>7</v>
      </c>
    </row>
    <row r="92" spans="1:17" ht="26.25">
      <c r="A92" s="58">
        <v>0.6368055555555419</v>
      </c>
      <c r="B92" s="95"/>
      <c r="C92" s="60" t="s">
        <v>33</v>
      </c>
      <c r="D92" s="61">
        <v>982</v>
      </c>
      <c r="E92" s="63" t="s">
        <v>121</v>
      </c>
      <c r="F92" s="63" t="s">
        <v>122</v>
      </c>
      <c r="G92" s="63" t="s">
        <v>123</v>
      </c>
      <c r="H92" s="59"/>
      <c r="I92" s="59">
        <v>188</v>
      </c>
      <c r="J92" s="59"/>
      <c r="K92" s="59">
        <v>52</v>
      </c>
      <c r="L92" s="64">
        <f t="shared" si="3"/>
        <v>62.666666666666664</v>
      </c>
      <c r="M92" s="65" t="s">
        <v>124</v>
      </c>
      <c r="N92" s="65"/>
      <c r="O92" s="65" t="s">
        <v>125</v>
      </c>
      <c r="P92" s="65"/>
      <c r="Q92" s="66">
        <v>6</v>
      </c>
    </row>
    <row r="93" spans="1:17" ht="26.25">
      <c r="A93" s="58">
        <v>0.6479166666666516</v>
      </c>
      <c r="B93" s="95"/>
      <c r="C93" s="60" t="s">
        <v>33</v>
      </c>
      <c r="D93" s="61">
        <v>773</v>
      </c>
      <c r="E93" s="62" t="s">
        <v>94</v>
      </c>
      <c r="F93" s="62" t="s">
        <v>95</v>
      </c>
      <c r="G93" s="67"/>
      <c r="H93" s="59"/>
      <c r="I93" s="59">
        <v>188</v>
      </c>
      <c r="J93" s="59"/>
      <c r="K93" s="59">
        <v>52</v>
      </c>
      <c r="L93" s="64">
        <f t="shared" si="3"/>
        <v>62.666666666666664</v>
      </c>
      <c r="M93" s="65" t="s">
        <v>124</v>
      </c>
      <c r="N93" s="65"/>
      <c r="O93" s="65" t="s">
        <v>125</v>
      </c>
      <c r="P93" s="65"/>
      <c r="Q93" s="66">
        <v>6</v>
      </c>
    </row>
    <row r="94" spans="1:17" ht="26.25">
      <c r="A94" s="58">
        <v>0.631249999999987</v>
      </c>
      <c r="B94" s="95"/>
      <c r="C94" s="60" t="s">
        <v>33</v>
      </c>
      <c r="D94" s="61">
        <v>21</v>
      </c>
      <c r="E94" s="63" t="s">
        <v>126</v>
      </c>
      <c r="F94" s="63" t="s">
        <v>127</v>
      </c>
      <c r="G94" s="67" t="s">
        <v>128</v>
      </c>
      <c r="H94" s="59"/>
      <c r="I94" s="59">
        <v>187</v>
      </c>
      <c r="J94" s="59"/>
      <c r="K94" s="59">
        <v>50</v>
      </c>
      <c r="L94" s="64">
        <f t="shared" si="3"/>
        <v>62.333333333333336</v>
      </c>
      <c r="M94" s="65">
        <v>7</v>
      </c>
      <c r="N94" s="65"/>
      <c r="O94" s="65">
        <v>5</v>
      </c>
      <c r="P94" s="65"/>
      <c r="Q94" s="66">
        <v>4</v>
      </c>
    </row>
    <row r="95" spans="1:17" ht="26.25">
      <c r="A95" s="58">
        <v>0.6423611111110967</v>
      </c>
      <c r="B95" s="95"/>
      <c r="C95" s="60" t="s">
        <v>45</v>
      </c>
      <c r="D95" s="61">
        <v>959</v>
      </c>
      <c r="E95" s="63" t="s">
        <v>99</v>
      </c>
      <c r="F95" s="62" t="s">
        <v>100</v>
      </c>
      <c r="G95" s="63" t="s">
        <v>101</v>
      </c>
      <c r="H95" s="59">
        <v>181</v>
      </c>
      <c r="I95" s="59"/>
      <c r="J95" s="59"/>
      <c r="K95" s="59">
        <v>50</v>
      </c>
      <c r="L95" s="64">
        <f t="shared" si="3"/>
        <v>60.333333333333336</v>
      </c>
      <c r="M95" s="65">
        <v>8</v>
      </c>
      <c r="N95" s="65">
        <v>3</v>
      </c>
      <c r="O95" s="65"/>
      <c r="P95" s="65"/>
      <c r="Q95" s="66">
        <v>3</v>
      </c>
    </row>
    <row r="96" spans="1:17" ht="26.25">
      <c r="A96" s="58">
        <v>0.6256944444444321</v>
      </c>
      <c r="B96" s="95"/>
      <c r="C96" s="60" t="s">
        <v>45</v>
      </c>
      <c r="D96" s="61">
        <v>74</v>
      </c>
      <c r="E96" s="63" t="s">
        <v>108</v>
      </c>
      <c r="F96" s="63" t="s">
        <v>109</v>
      </c>
      <c r="G96" s="63" t="s">
        <v>110</v>
      </c>
      <c r="H96" s="59">
        <v>173</v>
      </c>
      <c r="I96" s="59"/>
      <c r="J96" s="59"/>
      <c r="K96" s="59">
        <v>46</v>
      </c>
      <c r="L96" s="64">
        <f t="shared" si="3"/>
        <v>57.666666666666664</v>
      </c>
      <c r="M96" s="65">
        <v>9</v>
      </c>
      <c r="N96" s="65">
        <v>4</v>
      </c>
      <c r="O96" s="65"/>
      <c r="P96" s="65"/>
      <c r="Q96" s="66">
        <v>2</v>
      </c>
    </row>
    <row r="97" spans="1:17" ht="26.25">
      <c r="A97" s="58">
        <v>0.6201388888888772</v>
      </c>
      <c r="B97" s="95"/>
      <c r="C97" s="60" t="s">
        <v>45</v>
      </c>
      <c r="D97" s="61">
        <v>892</v>
      </c>
      <c r="E97" s="63" t="s">
        <v>74</v>
      </c>
      <c r="F97" s="63" t="s">
        <v>75</v>
      </c>
      <c r="G97" s="63"/>
      <c r="H97" s="59">
        <v>169</v>
      </c>
      <c r="I97" s="59"/>
      <c r="J97" s="59"/>
      <c r="K97" s="59">
        <v>46</v>
      </c>
      <c r="L97" s="64">
        <f t="shared" si="3"/>
        <v>56.333333333333336</v>
      </c>
      <c r="M97" s="65">
        <v>10</v>
      </c>
      <c r="N97" s="65">
        <v>5</v>
      </c>
      <c r="O97" s="65"/>
      <c r="P97" s="65"/>
      <c r="Q97" s="66">
        <v>1</v>
      </c>
    </row>
    <row r="98" spans="1:17" ht="15.75">
      <c r="A98" s="58">
        <v>0.6701388888888711</v>
      </c>
      <c r="B98" s="59"/>
      <c r="C98" s="59"/>
      <c r="D98" s="59"/>
      <c r="E98" s="68" t="s">
        <v>39</v>
      </c>
      <c r="F98" s="59"/>
      <c r="G98" s="59"/>
      <c r="H98" s="59"/>
      <c r="I98" s="59"/>
      <c r="J98" s="59"/>
      <c r="K98" s="59"/>
      <c r="L98" s="64"/>
      <c r="M98" s="65"/>
      <c r="N98" s="65"/>
      <c r="O98" s="65"/>
      <c r="P98" s="65"/>
      <c r="Q98" s="66"/>
    </row>
    <row r="99" spans="1:17" ht="6.75" customHeight="1" thickBot="1">
      <c r="A99" s="69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1"/>
      <c r="M99" s="72"/>
      <c r="N99" s="72"/>
      <c r="O99" s="72"/>
      <c r="P99" s="72"/>
      <c r="Q99" s="73"/>
    </row>
    <row r="100" spans="1:17" ht="6.75" customHeight="1" thickBot="1">
      <c r="A100" s="97"/>
      <c r="B100" s="98"/>
      <c r="C100" s="99"/>
      <c r="D100" s="100"/>
      <c r="E100" s="101"/>
      <c r="F100" s="101"/>
      <c r="G100" s="101"/>
      <c r="H100" s="98"/>
      <c r="I100" s="98"/>
      <c r="J100" s="98"/>
      <c r="K100" s="98"/>
      <c r="L100" s="102"/>
      <c r="M100" s="103"/>
      <c r="N100" s="103"/>
      <c r="O100" s="103"/>
      <c r="P100" s="103"/>
      <c r="Q100" s="104"/>
    </row>
    <row r="101" spans="1:17" ht="26.25" thickBot="1">
      <c r="A101" s="1" t="s">
        <v>0</v>
      </c>
      <c r="B101" s="2"/>
      <c r="C101" s="2"/>
      <c r="D101" s="2"/>
      <c r="E101" s="2"/>
      <c r="F101" s="2"/>
      <c r="G101" s="3" t="s">
        <v>1</v>
      </c>
      <c r="H101" s="3"/>
      <c r="I101" s="3"/>
      <c r="J101" s="3"/>
      <c r="K101" s="3"/>
      <c r="L101" s="4"/>
      <c r="M101" s="5" t="s">
        <v>2</v>
      </c>
      <c r="N101" s="6"/>
      <c r="O101" s="6"/>
      <c r="P101" s="7">
        <v>5</v>
      </c>
      <c r="Q101" s="8">
        <v>5</v>
      </c>
    </row>
    <row r="102" spans="1:17" ht="20.25" thickBot="1">
      <c r="A102" s="9" t="s">
        <v>3</v>
      </c>
      <c r="B102" s="10"/>
      <c r="C102" s="10"/>
      <c r="D102" s="10"/>
      <c r="E102" s="10"/>
      <c r="F102" s="10"/>
      <c r="G102" s="11" t="s">
        <v>4</v>
      </c>
      <c r="H102" s="105" t="s">
        <v>129</v>
      </c>
      <c r="I102" s="105"/>
      <c r="J102" s="105"/>
      <c r="K102" s="105"/>
      <c r="L102" s="13"/>
      <c r="M102" s="14" t="s">
        <v>6</v>
      </c>
      <c r="N102" s="15"/>
      <c r="O102" s="16"/>
      <c r="P102" s="17">
        <f>SUM(L110:L115)/Q101</f>
        <v>63.21212121212121</v>
      </c>
      <c r="Q102" s="18"/>
    </row>
    <row r="103" spans="1:17" ht="19.5" thickBot="1">
      <c r="A103" s="9" t="s">
        <v>130</v>
      </c>
      <c r="B103" s="10"/>
      <c r="C103" s="10"/>
      <c r="D103" s="10"/>
      <c r="E103" s="10"/>
      <c r="F103" s="10"/>
      <c r="G103" s="19" t="s">
        <v>8</v>
      </c>
      <c r="H103" s="75" t="s">
        <v>131</v>
      </c>
      <c r="I103" s="75"/>
      <c r="J103" s="75"/>
      <c r="K103" s="75"/>
      <c r="L103" s="21"/>
      <c r="M103" s="21"/>
      <c r="N103" s="22"/>
      <c r="O103" s="23">
        <v>330</v>
      </c>
      <c r="P103" s="23"/>
      <c r="Q103" s="24"/>
    </row>
    <row r="104" spans="1:17" ht="19.5" customHeight="1">
      <c r="A104" s="25" t="s">
        <v>43</v>
      </c>
      <c r="B104" s="26"/>
      <c r="C104" s="26"/>
      <c r="D104" s="26"/>
      <c r="E104" s="26"/>
      <c r="F104" s="27"/>
      <c r="G104" s="28"/>
      <c r="H104" s="29" t="s">
        <v>11</v>
      </c>
      <c r="I104" s="29"/>
      <c r="J104" s="29"/>
      <c r="K104" s="29"/>
      <c r="L104" s="92"/>
      <c r="M104" s="31"/>
      <c r="N104" s="31"/>
      <c r="O104" s="32"/>
      <c r="P104" s="32"/>
      <c r="Q104" s="24"/>
    </row>
    <row r="105" spans="1:17" ht="20.25" customHeight="1" thickBot="1">
      <c r="A105" s="33" t="s">
        <v>132</v>
      </c>
      <c r="B105" s="34"/>
      <c r="C105" s="34"/>
      <c r="D105" s="34"/>
      <c r="E105" s="34"/>
      <c r="F105" s="35"/>
      <c r="G105" s="36"/>
      <c r="H105" s="36"/>
      <c r="I105" s="36"/>
      <c r="J105" s="36"/>
      <c r="K105" s="36"/>
      <c r="L105" s="36"/>
      <c r="M105" s="36"/>
      <c r="N105" s="36"/>
      <c r="O105" s="32"/>
      <c r="P105" s="32"/>
      <c r="Q105" s="24"/>
    </row>
    <row r="106" spans="1:17" ht="6.75" customHeight="1" thickBot="1">
      <c r="A106" s="37"/>
      <c r="B106" s="36"/>
      <c r="C106" s="38"/>
      <c r="D106" s="36"/>
      <c r="E106" s="36"/>
      <c r="F106" s="36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40"/>
    </row>
    <row r="107" spans="1:17" ht="15.75">
      <c r="A107" s="41" t="s">
        <v>13</v>
      </c>
      <c r="B107" s="42" t="s">
        <v>14</v>
      </c>
      <c r="C107" s="42" t="s">
        <v>15</v>
      </c>
      <c r="D107" s="42" t="s">
        <v>16</v>
      </c>
      <c r="E107" s="43" t="s">
        <v>17</v>
      </c>
      <c r="F107" s="44" t="s">
        <v>18</v>
      </c>
      <c r="G107" s="45" t="s">
        <v>19</v>
      </c>
      <c r="H107" s="42" t="s">
        <v>20</v>
      </c>
      <c r="I107" s="42" t="s">
        <v>20</v>
      </c>
      <c r="J107" s="42" t="s">
        <v>20</v>
      </c>
      <c r="K107" s="42" t="s">
        <v>21</v>
      </c>
      <c r="L107" s="42" t="s">
        <v>22</v>
      </c>
      <c r="M107" s="46" t="s">
        <v>23</v>
      </c>
      <c r="N107" s="46"/>
      <c r="O107" s="46"/>
      <c r="P107" s="46"/>
      <c r="Q107" s="47"/>
    </row>
    <row r="108" spans="1:17" ht="16.5" thickBot="1">
      <c r="A108" s="48"/>
      <c r="B108" s="49"/>
      <c r="C108" s="50" t="s">
        <v>24</v>
      </c>
      <c r="D108" s="51"/>
      <c r="E108" s="52" t="s">
        <v>25</v>
      </c>
      <c r="F108" s="52" t="s">
        <v>26</v>
      </c>
      <c r="G108" s="51" t="s">
        <v>27</v>
      </c>
      <c r="H108" s="51" t="s">
        <v>28</v>
      </c>
      <c r="I108" s="51" t="s">
        <v>29</v>
      </c>
      <c r="J108" s="51" t="s">
        <v>30</v>
      </c>
      <c r="K108" s="51" t="s">
        <v>24</v>
      </c>
      <c r="L108" s="51"/>
      <c r="M108" s="51" t="s">
        <v>31</v>
      </c>
      <c r="N108" s="51" t="s">
        <v>28</v>
      </c>
      <c r="O108" s="51" t="s">
        <v>29</v>
      </c>
      <c r="P108" s="51" t="s">
        <v>30</v>
      </c>
      <c r="Q108" s="53" t="s">
        <v>32</v>
      </c>
    </row>
    <row r="109" spans="1:17" ht="6.75" customHeight="1">
      <c r="A109" s="54"/>
      <c r="B109" s="55"/>
      <c r="C109" s="55"/>
      <c r="D109" s="55"/>
      <c r="E109" s="56"/>
      <c r="F109" s="56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7"/>
    </row>
    <row r="110" spans="1:17" ht="26.25">
      <c r="A110" s="58">
        <v>0.672916666666663</v>
      </c>
      <c r="B110" s="106"/>
      <c r="C110" s="60" t="s">
        <v>33</v>
      </c>
      <c r="D110" s="61">
        <v>555</v>
      </c>
      <c r="E110" s="62" t="s">
        <v>133</v>
      </c>
      <c r="F110" s="62" t="s">
        <v>134</v>
      </c>
      <c r="G110" s="63" t="s">
        <v>135</v>
      </c>
      <c r="H110" s="59"/>
      <c r="I110" s="59">
        <v>220</v>
      </c>
      <c r="J110" s="59"/>
      <c r="K110" s="59">
        <v>56</v>
      </c>
      <c r="L110" s="64">
        <f>SUM(H110:J110)/3.3</f>
        <v>66.66666666666667</v>
      </c>
      <c r="M110" s="65">
        <v>1</v>
      </c>
      <c r="N110" s="65"/>
      <c r="O110" s="65">
        <v>1</v>
      </c>
      <c r="P110" s="65"/>
      <c r="Q110" s="66">
        <v>10</v>
      </c>
    </row>
    <row r="111" spans="1:17" ht="26.25">
      <c r="A111" s="58">
        <v>0.6673611111111093</v>
      </c>
      <c r="B111" s="106"/>
      <c r="C111" s="60" t="s">
        <v>33</v>
      </c>
      <c r="D111" s="61">
        <v>113</v>
      </c>
      <c r="E111" s="63" t="s">
        <v>136</v>
      </c>
      <c r="F111" s="63" t="s">
        <v>137</v>
      </c>
      <c r="G111" s="63" t="s">
        <v>138</v>
      </c>
      <c r="H111" s="59"/>
      <c r="I111" s="59">
        <v>212</v>
      </c>
      <c r="J111" s="59"/>
      <c r="K111" s="59">
        <v>52</v>
      </c>
      <c r="L111" s="64">
        <f>SUM(H111:J111)/3.3</f>
        <v>64.24242424242425</v>
      </c>
      <c r="M111" s="65">
        <v>2</v>
      </c>
      <c r="N111" s="65"/>
      <c r="O111" s="65">
        <v>2</v>
      </c>
      <c r="P111" s="65"/>
      <c r="Q111" s="66">
        <v>9</v>
      </c>
    </row>
    <row r="112" spans="1:17" ht="26.25">
      <c r="A112" s="58">
        <v>0.6784722222222168</v>
      </c>
      <c r="B112" s="106"/>
      <c r="C112" s="60" t="s">
        <v>33</v>
      </c>
      <c r="D112" s="61">
        <v>76</v>
      </c>
      <c r="E112" s="62" t="s">
        <v>139</v>
      </c>
      <c r="F112" s="62" t="s">
        <v>140</v>
      </c>
      <c r="G112" s="67"/>
      <c r="H112" s="59"/>
      <c r="I112" s="59">
        <v>208</v>
      </c>
      <c r="J112" s="59"/>
      <c r="K112" s="59">
        <v>52</v>
      </c>
      <c r="L112" s="64">
        <f>SUM(H112:J112)/3.3</f>
        <v>63.03030303030303</v>
      </c>
      <c r="M112" s="65">
        <v>3</v>
      </c>
      <c r="N112" s="65"/>
      <c r="O112" s="65">
        <v>3</v>
      </c>
      <c r="P112" s="65"/>
      <c r="Q112" s="66">
        <v>8</v>
      </c>
    </row>
    <row r="113" spans="1:17" ht="26.25">
      <c r="A113" s="58">
        <v>0.6618055555555555</v>
      </c>
      <c r="B113" s="106"/>
      <c r="C113" s="60" t="s">
        <v>33</v>
      </c>
      <c r="D113" s="61">
        <v>316</v>
      </c>
      <c r="E113" s="62" t="s">
        <v>141</v>
      </c>
      <c r="F113" s="62" t="s">
        <v>142</v>
      </c>
      <c r="G113" s="63" t="s">
        <v>143</v>
      </c>
      <c r="H113" s="59"/>
      <c r="I113" s="59">
        <v>206</v>
      </c>
      <c r="J113" s="59"/>
      <c r="K113" s="59">
        <v>50</v>
      </c>
      <c r="L113" s="64">
        <f>SUM(H113:J113)/3.3</f>
        <v>62.42424242424243</v>
      </c>
      <c r="M113" s="65">
        <v>4</v>
      </c>
      <c r="N113" s="65"/>
      <c r="O113" s="65">
        <v>4</v>
      </c>
      <c r="P113" s="65"/>
      <c r="Q113" s="66">
        <v>7</v>
      </c>
    </row>
    <row r="114" spans="1:17" ht="26.25">
      <c r="A114" s="58">
        <v>0.6562500000000018</v>
      </c>
      <c r="B114" s="106"/>
      <c r="C114" s="60" t="s">
        <v>45</v>
      </c>
      <c r="D114" s="61">
        <v>192</v>
      </c>
      <c r="E114" s="62" t="s">
        <v>144</v>
      </c>
      <c r="F114" s="62" t="s">
        <v>145</v>
      </c>
      <c r="G114" s="63" t="s">
        <v>146</v>
      </c>
      <c r="H114" s="59">
        <v>197</v>
      </c>
      <c r="I114" s="59"/>
      <c r="J114" s="59"/>
      <c r="K114" s="59">
        <v>46</v>
      </c>
      <c r="L114" s="64">
        <f>SUM(H114:J114)/3.3</f>
        <v>59.6969696969697</v>
      </c>
      <c r="M114" s="65">
        <v>5</v>
      </c>
      <c r="N114" s="65">
        <v>1</v>
      </c>
      <c r="O114" s="65"/>
      <c r="P114" s="65"/>
      <c r="Q114" s="66">
        <v>6</v>
      </c>
    </row>
    <row r="115" spans="1:17" ht="15.75">
      <c r="A115" s="58">
        <v>0.6840277777777706</v>
      </c>
      <c r="B115" s="107"/>
      <c r="C115" s="60"/>
      <c r="D115" s="61"/>
      <c r="E115" s="96" t="s">
        <v>39</v>
      </c>
      <c r="F115" s="62"/>
      <c r="G115" s="108"/>
      <c r="H115" s="59"/>
      <c r="I115" s="59"/>
      <c r="J115" s="59"/>
      <c r="K115" s="59"/>
      <c r="L115" s="64"/>
      <c r="M115" s="65"/>
      <c r="N115" s="65"/>
      <c r="O115" s="65"/>
      <c r="P115" s="65"/>
      <c r="Q115" s="66"/>
    </row>
    <row r="116" spans="1:17" ht="6.75" customHeight="1" thickBot="1">
      <c r="A116" s="69"/>
      <c r="B116" s="70"/>
      <c r="C116" s="81"/>
      <c r="D116" s="82"/>
      <c r="E116" s="83"/>
      <c r="F116" s="83"/>
      <c r="G116" s="83"/>
      <c r="H116" s="70"/>
      <c r="I116" s="70"/>
      <c r="J116" s="70"/>
      <c r="K116" s="70"/>
      <c r="L116" s="71"/>
      <c r="M116" s="72"/>
      <c r="N116" s="72"/>
      <c r="O116" s="72"/>
      <c r="P116" s="72"/>
      <c r="Q116" s="73"/>
    </row>
    <row r="117" spans="1:17" ht="6.75" customHeight="1" thickBo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</row>
    <row r="118" spans="1:17" ht="26.25" thickBot="1">
      <c r="A118" s="1" t="s">
        <v>0</v>
      </c>
      <c r="B118" s="2"/>
      <c r="C118" s="2"/>
      <c r="D118" s="2"/>
      <c r="E118" s="2"/>
      <c r="F118" s="2"/>
      <c r="G118" s="3" t="s">
        <v>1</v>
      </c>
      <c r="H118" s="3"/>
      <c r="I118" s="3"/>
      <c r="J118" s="3"/>
      <c r="K118" s="3"/>
      <c r="L118" s="4"/>
      <c r="M118" s="5" t="s">
        <v>2</v>
      </c>
      <c r="N118" s="6"/>
      <c r="O118" s="6"/>
      <c r="P118" s="7">
        <v>5</v>
      </c>
      <c r="Q118" s="8">
        <v>5</v>
      </c>
    </row>
    <row r="119" spans="1:17" ht="20.25" thickBot="1">
      <c r="A119" s="9" t="s">
        <v>3</v>
      </c>
      <c r="B119" s="10"/>
      <c r="C119" s="10"/>
      <c r="D119" s="10"/>
      <c r="E119" s="10"/>
      <c r="F119" s="10"/>
      <c r="G119" s="11" t="s">
        <v>4</v>
      </c>
      <c r="H119" s="94" t="s">
        <v>115</v>
      </c>
      <c r="I119" s="94"/>
      <c r="J119" s="94"/>
      <c r="K119" s="94"/>
      <c r="L119" s="13"/>
      <c r="M119" s="14" t="s">
        <v>6</v>
      </c>
      <c r="N119" s="15"/>
      <c r="O119" s="16"/>
      <c r="P119" s="17">
        <f>SUM(L127:L132)/Q118</f>
        <v>62.648648648648646</v>
      </c>
      <c r="Q119" s="18"/>
    </row>
    <row r="120" spans="1:17" ht="19.5" thickBot="1">
      <c r="A120" s="9" t="s">
        <v>147</v>
      </c>
      <c r="B120" s="10"/>
      <c r="C120" s="10"/>
      <c r="D120" s="10"/>
      <c r="E120" s="10"/>
      <c r="F120" s="10"/>
      <c r="G120" s="19" t="s">
        <v>8</v>
      </c>
      <c r="H120" s="75" t="s">
        <v>117</v>
      </c>
      <c r="I120" s="75"/>
      <c r="J120" s="75"/>
      <c r="K120" s="75"/>
      <c r="L120" s="21"/>
      <c r="M120" s="21"/>
      <c r="N120" s="22"/>
      <c r="O120" s="23">
        <v>370</v>
      </c>
      <c r="P120" s="23"/>
      <c r="Q120" s="24"/>
    </row>
    <row r="121" spans="1:17" ht="19.5" customHeight="1">
      <c r="A121" s="25" t="s">
        <v>148</v>
      </c>
      <c r="B121" s="26"/>
      <c r="C121" s="26"/>
      <c r="D121" s="26"/>
      <c r="E121" s="26"/>
      <c r="F121" s="27"/>
      <c r="G121" s="28"/>
      <c r="H121" s="29" t="s">
        <v>69</v>
      </c>
      <c r="I121" s="29"/>
      <c r="J121" s="29"/>
      <c r="K121" s="29"/>
      <c r="L121" s="30"/>
      <c r="M121" s="31"/>
      <c r="N121" s="31"/>
      <c r="O121" s="32"/>
      <c r="P121" s="32"/>
      <c r="Q121" s="24"/>
    </row>
    <row r="122" spans="1:17" ht="20.25" customHeight="1" thickBot="1">
      <c r="A122" s="33" t="s">
        <v>149</v>
      </c>
      <c r="B122" s="34"/>
      <c r="C122" s="34"/>
      <c r="D122" s="34"/>
      <c r="E122" s="34"/>
      <c r="F122" s="35"/>
      <c r="G122" s="36"/>
      <c r="H122" s="39"/>
      <c r="I122" s="39"/>
      <c r="J122" s="39"/>
      <c r="K122" s="39"/>
      <c r="L122" s="36"/>
      <c r="M122" s="36"/>
      <c r="N122" s="36"/>
      <c r="O122" s="32"/>
      <c r="P122" s="32"/>
      <c r="Q122" s="24"/>
    </row>
    <row r="123" spans="1:17" ht="6.75" customHeight="1" thickBot="1">
      <c r="A123" s="37"/>
      <c r="B123" s="36"/>
      <c r="C123" s="38"/>
      <c r="D123" s="36"/>
      <c r="E123" s="36"/>
      <c r="F123" s="36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40"/>
    </row>
    <row r="124" spans="1:17" ht="15.75">
      <c r="A124" s="41" t="s">
        <v>13</v>
      </c>
      <c r="B124" s="42" t="s">
        <v>14</v>
      </c>
      <c r="C124" s="42" t="s">
        <v>15</v>
      </c>
      <c r="D124" s="42" t="s">
        <v>16</v>
      </c>
      <c r="E124" s="43" t="s">
        <v>17</v>
      </c>
      <c r="F124" s="44" t="s">
        <v>18</v>
      </c>
      <c r="G124" s="45" t="s">
        <v>19</v>
      </c>
      <c r="H124" s="42" t="s">
        <v>20</v>
      </c>
      <c r="I124" s="42" t="s">
        <v>20</v>
      </c>
      <c r="J124" s="42" t="s">
        <v>20</v>
      </c>
      <c r="K124" s="42" t="s">
        <v>21</v>
      </c>
      <c r="L124" s="42" t="s">
        <v>22</v>
      </c>
      <c r="M124" s="46" t="s">
        <v>23</v>
      </c>
      <c r="N124" s="46"/>
      <c r="O124" s="46"/>
      <c r="P124" s="46"/>
      <c r="Q124" s="47"/>
    </row>
    <row r="125" spans="1:17" ht="16.5" thickBot="1">
      <c r="A125" s="48"/>
      <c r="B125" s="49"/>
      <c r="C125" s="50" t="s">
        <v>24</v>
      </c>
      <c r="D125" s="51"/>
      <c r="E125" s="52" t="s">
        <v>25</v>
      </c>
      <c r="F125" s="52" t="s">
        <v>26</v>
      </c>
      <c r="G125" s="51" t="s">
        <v>27</v>
      </c>
      <c r="H125" s="51" t="s">
        <v>28</v>
      </c>
      <c r="I125" s="51" t="s">
        <v>29</v>
      </c>
      <c r="J125" s="51" t="s">
        <v>30</v>
      </c>
      <c r="K125" s="51" t="s">
        <v>24</v>
      </c>
      <c r="L125" s="51"/>
      <c r="M125" s="51" t="s">
        <v>31</v>
      </c>
      <c r="N125" s="51" t="s">
        <v>28</v>
      </c>
      <c r="O125" s="51" t="s">
        <v>29</v>
      </c>
      <c r="P125" s="51" t="s">
        <v>30</v>
      </c>
      <c r="Q125" s="53" t="s">
        <v>32</v>
      </c>
    </row>
    <row r="126" spans="1:17" ht="6.75" customHeight="1">
      <c r="A126" s="54"/>
      <c r="B126" s="55"/>
      <c r="C126" s="55"/>
      <c r="D126" s="55"/>
      <c r="E126" s="56"/>
      <c r="F126" s="56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7"/>
    </row>
    <row r="127" spans="1:17" ht="26.25">
      <c r="A127" s="58">
        <v>0.6923611111110906</v>
      </c>
      <c r="B127" s="106"/>
      <c r="C127" s="60" t="s">
        <v>33</v>
      </c>
      <c r="D127" s="61">
        <v>113</v>
      </c>
      <c r="E127" s="63" t="s">
        <v>136</v>
      </c>
      <c r="F127" s="63" t="s">
        <v>137</v>
      </c>
      <c r="G127" s="63" t="s">
        <v>138</v>
      </c>
      <c r="H127" s="59"/>
      <c r="I127" s="59">
        <v>244</v>
      </c>
      <c r="J127" s="59"/>
      <c r="K127" s="59">
        <v>54</v>
      </c>
      <c r="L127" s="64">
        <f>SUM(H127:J127)/3.7</f>
        <v>65.94594594594594</v>
      </c>
      <c r="M127" s="65">
        <v>1</v>
      </c>
      <c r="N127" s="65"/>
      <c r="O127" s="65">
        <v>1</v>
      </c>
      <c r="P127" s="65"/>
      <c r="Q127" s="66">
        <v>10</v>
      </c>
    </row>
    <row r="128" spans="1:17" ht="26.25">
      <c r="A128" s="58">
        <v>0.6979166666666454</v>
      </c>
      <c r="B128" s="106"/>
      <c r="C128" s="60" t="s">
        <v>33</v>
      </c>
      <c r="D128" s="61">
        <v>555</v>
      </c>
      <c r="E128" s="62" t="s">
        <v>133</v>
      </c>
      <c r="F128" s="62" t="s">
        <v>134</v>
      </c>
      <c r="G128" s="63" t="s">
        <v>135</v>
      </c>
      <c r="H128" s="59"/>
      <c r="I128" s="59">
        <v>244</v>
      </c>
      <c r="J128" s="59"/>
      <c r="K128" s="59">
        <v>52</v>
      </c>
      <c r="L128" s="64">
        <f>SUM(H128:J128)/3.7</f>
        <v>65.94594594594594</v>
      </c>
      <c r="M128" s="65">
        <v>2</v>
      </c>
      <c r="N128" s="65"/>
      <c r="O128" s="65">
        <v>2</v>
      </c>
      <c r="P128" s="65"/>
      <c r="Q128" s="66">
        <v>9</v>
      </c>
    </row>
    <row r="129" spans="1:17" ht="26.25">
      <c r="A129" s="58">
        <v>0.6868055555555357</v>
      </c>
      <c r="B129" s="106"/>
      <c r="C129" s="60" t="s">
        <v>33</v>
      </c>
      <c r="D129" s="61">
        <v>316</v>
      </c>
      <c r="E129" s="62" t="s">
        <v>141</v>
      </c>
      <c r="F129" s="62" t="s">
        <v>142</v>
      </c>
      <c r="G129" s="63" t="s">
        <v>143</v>
      </c>
      <c r="H129" s="59"/>
      <c r="I129" s="59">
        <v>232</v>
      </c>
      <c r="J129" s="59"/>
      <c r="K129" s="59">
        <v>50</v>
      </c>
      <c r="L129" s="64">
        <f>SUM(H129:J129)/3.7</f>
        <v>62.7027027027027</v>
      </c>
      <c r="M129" s="65">
        <v>3</v>
      </c>
      <c r="N129" s="65"/>
      <c r="O129" s="65">
        <v>3</v>
      </c>
      <c r="P129" s="65"/>
      <c r="Q129" s="66">
        <v>8</v>
      </c>
    </row>
    <row r="130" spans="1:17" ht="26.25">
      <c r="A130" s="58">
        <v>0.7034722222222003</v>
      </c>
      <c r="B130" s="106"/>
      <c r="C130" s="60" t="s">
        <v>33</v>
      </c>
      <c r="D130" s="61">
        <v>76</v>
      </c>
      <c r="E130" s="62" t="s">
        <v>139</v>
      </c>
      <c r="F130" s="62" t="s">
        <v>140</v>
      </c>
      <c r="G130" s="67"/>
      <c r="H130" s="59"/>
      <c r="I130" s="59">
        <v>225</v>
      </c>
      <c r="J130" s="59"/>
      <c r="K130" s="59">
        <v>48</v>
      </c>
      <c r="L130" s="64">
        <f>SUM(H130:J130)/3.7</f>
        <v>60.81081081081081</v>
      </c>
      <c r="M130" s="65">
        <v>4</v>
      </c>
      <c r="N130" s="65"/>
      <c r="O130" s="65">
        <v>4</v>
      </c>
      <c r="P130" s="65"/>
      <c r="Q130" s="66">
        <v>7</v>
      </c>
    </row>
    <row r="131" spans="1:17" ht="26.25">
      <c r="A131" s="58">
        <v>0.6812499999999808</v>
      </c>
      <c r="B131" s="106"/>
      <c r="C131" s="60" t="s">
        <v>45</v>
      </c>
      <c r="D131" s="61">
        <v>192</v>
      </c>
      <c r="E131" s="62" t="s">
        <v>144</v>
      </c>
      <c r="F131" s="62" t="s">
        <v>145</v>
      </c>
      <c r="G131" s="63" t="s">
        <v>146</v>
      </c>
      <c r="H131" s="59">
        <v>214</v>
      </c>
      <c r="I131" s="59"/>
      <c r="J131" s="59"/>
      <c r="K131" s="59">
        <v>46</v>
      </c>
      <c r="L131" s="64">
        <f>SUM(H131:J131)/3.7</f>
        <v>57.83783783783784</v>
      </c>
      <c r="M131" s="65">
        <v>5</v>
      </c>
      <c r="N131" s="65">
        <v>1</v>
      </c>
      <c r="O131" s="65"/>
      <c r="P131" s="65"/>
      <c r="Q131" s="66">
        <v>6</v>
      </c>
    </row>
    <row r="132" spans="1:17" ht="15.75">
      <c r="A132" s="58">
        <v>0.7090277777777552</v>
      </c>
      <c r="B132" s="59"/>
      <c r="C132" s="60"/>
      <c r="D132" s="61"/>
      <c r="E132" s="68" t="s">
        <v>39</v>
      </c>
      <c r="F132" s="62"/>
      <c r="G132" s="67"/>
      <c r="H132" s="59"/>
      <c r="I132" s="59"/>
      <c r="J132" s="59"/>
      <c r="K132" s="59"/>
      <c r="L132" s="64"/>
      <c r="M132" s="65"/>
      <c r="N132" s="65"/>
      <c r="O132" s="65"/>
      <c r="P132" s="65"/>
      <c r="Q132" s="66"/>
    </row>
    <row r="133" spans="1:17" ht="6.75" customHeight="1" thickBot="1">
      <c r="A133" s="69"/>
      <c r="B133" s="70"/>
      <c r="C133" s="81"/>
      <c r="D133" s="82"/>
      <c r="E133" s="83"/>
      <c r="F133" s="83"/>
      <c r="G133" s="83"/>
      <c r="H133" s="70"/>
      <c r="I133" s="70"/>
      <c r="J133" s="70"/>
      <c r="K133" s="70"/>
      <c r="L133" s="71"/>
      <c r="M133" s="72"/>
      <c r="N133" s="72"/>
      <c r="O133" s="72"/>
      <c r="P133" s="72"/>
      <c r="Q133" s="73"/>
    </row>
    <row r="134" spans="1:17" ht="6.75" customHeight="1" thickBot="1">
      <c r="A134" s="97"/>
      <c r="B134" s="98"/>
      <c r="C134" s="99"/>
      <c r="D134" s="100"/>
      <c r="E134" s="101"/>
      <c r="F134" s="101"/>
      <c r="G134" s="101"/>
      <c r="H134" s="98"/>
      <c r="I134" s="98"/>
      <c r="J134" s="98"/>
      <c r="K134" s="98"/>
      <c r="L134" s="102"/>
      <c r="M134" s="103"/>
      <c r="N134" s="103"/>
      <c r="O134" s="103"/>
      <c r="P134" s="103"/>
      <c r="Q134" s="104"/>
    </row>
    <row r="135" spans="1:17" ht="26.25" customHeight="1" thickBot="1">
      <c r="A135" s="1" t="s">
        <v>0</v>
      </c>
      <c r="B135" s="2"/>
      <c r="C135" s="2"/>
      <c r="D135" s="2"/>
      <c r="E135" s="2"/>
      <c r="F135" s="2"/>
      <c r="G135" s="3" t="s">
        <v>1</v>
      </c>
      <c r="H135" s="3"/>
      <c r="I135" s="3"/>
      <c r="J135" s="3"/>
      <c r="K135" s="3"/>
      <c r="L135" s="4"/>
      <c r="M135" s="5" t="s">
        <v>2</v>
      </c>
      <c r="N135" s="6"/>
      <c r="O135" s="6"/>
      <c r="P135" s="7">
        <v>9</v>
      </c>
      <c r="Q135" s="8">
        <v>9</v>
      </c>
    </row>
    <row r="136" spans="1:17" ht="20.25" customHeight="1" thickBot="1">
      <c r="A136" s="9" t="s">
        <v>3</v>
      </c>
      <c r="B136" s="10"/>
      <c r="C136" s="10"/>
      <c r="D136" s="10"/>
      <c r="E136" s="10"/>
      <c r="F136" s="10"/>
      <c r="G136" s="11" t="s">
        <v>4</v>
      </c>
      <c r="H136" s="105" t="s">
        <v>129</v>
      </c>
      <c r="I136" s="105"/>
      <c r="J136" s="105"/>
      <c r="K136" s="105"/>
      <c r="L136" s="13"/>
      <c r="M136" s="14" t="s">
        <v>6</v>
      </c>
      <c r="N136" s="15"/>
      <c r="O136" s="16"/>
      <c r="P136" s="17">
        <f>SUM(L144:L153)/Q135</f>
        <v>60.55925256163219</v>
      </c>
      <c r="Q136" s="18"/>
    </row>
    <row r="137" spans="1:17" ht="19.5" customHeight="1" thickBot="1">
      <c r="A137" s="9" t="s">
        <v>150</v>
      </c>
      <c r="B137" s="10"/>
      <c r="C137" s="10"/>
      <c r="D137" s="10"/>
      <c r="E137" s="10"/>
      <c r="F137" s="10"/>
      <c r="G137" s="19" t="s">
        <v>8</v>
      </c>
      <c r="H137" s="75" t="s">
        <v>131</v>
      </c>
      <c r="I137" s="75"/>
      <c r="J137" s="75"/>
      <c r="K137" s="75"/>
      <c r="L137" s="21"/>
      <c r="M137" s="21"/>
      <c r="N137" s="22"/>
      <c r="O137" s="23" t="s">
        <v>151</v>
      </c>
      <c r="P137" s="23"/>
      <c r="Q137" s="24"/>
    </row>
    <row r="138" spans="1:17" ht="20.25" customHeight="1">
      <c r="A138" s="25" t="s">
        <v>43</v>
      </c>
      <c r="B138" s="26"/>
      <c r="C138" s="26"/>
      <c r="D138" s="26"/>
      <c r="E138" s="26"/>
      <c r="F138" s="27"/>
      <c r="G138" s="28"/>
      <c r="H138" s="29" t="s">
        <v>11</v>
      </c>
      <c r="I138" s="29"/>
      <c r="J138" s="29"/>
      <c r="K138" s="29"/>
      <c r="L138" s="30"/>
      <c r="M138" s="31"/>
      <c r="N138" s="31"/>
      <c r="O138" s="32"/>
      <c r="P138" s="32"/>
      <c r="Q138" s="24"/>
    </row>
    <row r="139" spans="1:17" ht="20.25" customHeight="1" thickBot="1">
      <c r="A139" s="33" t="s">
        <v>152</v>
      </c>
      <c r="B139" s="34"/>
      <c r="C139" s="34"/>
      <c r="D139" s="34"/>
      <c r="E139" s="34"/>
      <c r="F139" s="35"/>
      <c r="G139" s="36"/>
      <c r="H139" s="39"/>
      <c r="I139" s="39"/>
      <c r="J139" s="39"/>
      <c r="K139" s="39"/>
      <c r="L139" s="36"/>
      <c r="M139" s="36"/>
      <c r="N139" s="36"/>
      <c r="O139" s="32"/>
      <c r="P139" s="32"/>
      <c r="Q139" s="24"/>
    </row>
    <row r="140" spans="1:17" ht="6.75" customHeight="1" thickBot="1">
      <c r="A140" s="37"/>
      <c r="B140" s="36"/>
      <c r="C140" s="38"/>
      <c r="D140" s="36"/>
      <c r="E140" s="36"/>
      <c r="F140" s="36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40"/>
    </row>
    <row r="141" spans="1:17" ht="16.5" customHeight="1">
      <c r="A141" s="41" t="s">
        <v>13</v>
      </c>
      <c r="B141" s="42" t="s">
        <v>14</v>
      </c>
      <c r="C141" s="42" t="s">
        <v>15</v>
      </c>
      <c r="D141" s="42" t="s">
        <v>16</v>
      </c>
      <c r="E141" s="43" t="s">
        <v>17</v>
      </c>
      <c r="F141" s="44" t="s">
        <v>18</v>
      </c>
      <c r="G141" s="45" t="s">
        <v>19</v>
      </c>
      <c r="H141" s="42" t="s">
        <v>20</v>
      </c>
      <c r="I141" s="42" t="s">
        <v>20</v>
      </c>
      <c r="J141" s="42" t="s">
        <v>20</v>
      </c>
      <c r="K141" s="42" t="s">
        <v>21</v>
      </c>
      <c r="L141" s="42" t="s">
        <v>22</v>
      </c>
      <c r="M141" s="46" t="s">
        <v>23</v>
      </c>
      <c r="N141" s="46"/>
      <c r="O141" s="46"/>
      <c r="P141" s="46"/>
      <c r="Q141" s="109"/>
    </row>
    <row r="142" spans="1:17" ht="16.5" customHeight="1" thickBot="1">
      <c r="A142" s="48"/>
      <c r="B142" s="49"/>
      <c r="C142" s="50" t="s">
        <v>24</v>
      </c>
      <c r="D142" s="51"/>
      <c r="E142" s="52" t="s">
        <v>25</v>
      </c>
      <c r="F142" s="52" t="s">
        <v>26</v>
      </c>
      <c r="G142" s="51" t="s">
        <v>27</v>
      </c>
      <c r="H142" s="51" t="s">
        <v>28</v>
      </c>
      <c r="I142" s="51" t="s">
        <v>29</v>
      </c>
      <c r="J142" s="51" t="s">
        <v>30</v>
      </c>
      <c r="K142" s="51" t="s">
        <v>24</v>
      </c>
      <c r="L142" s="51"/>
      <c r="M142" s="51" t="s">
        <v>31</v>
      </c>
      <c r="N142" s="51" t="s">
        <v>28</v>
      </c>
      <c r="O142" s="51" t="s">
        <v>29</v>
      </c>
      <c r="P142" s="51" t="s">
        <v>30</v>
      </c>
      <c r="Q142" s="53" t="s">
        <v>32</v>
      </c>
    </row>
    <row r="143" spans="1:17" ht="6.75" customHeight="1">
      <c r="A143" s="54"/>
      <c r="B143" s="55"/>
      <c r="C143" s="55"/>
      <c r="D143" s="55"/>
      <c r="E143" s="56"/>
      <c r="F143" s="56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7"/>
    </row>
    <row r="144" spans="1:17" ht="26.25" customHeight="1">
      <c r="A144" s="58">
        <v>0.6840277777777706</v>
      </c>
      <c r="B144" s="107" t="s">
        <v>153</v>
      </c>
      <c r="C144" s="60" t="s">
        <v>30</v>
      </c>
      <c r="D144" s="61">
        <v>126</v>
      </c>
      <c r="E144" s="62" t="s">
        <v>154</v>
      </c>
      <c r="F144" s="62" t="s">
        <v>155</v>
      </c>
      <c r="G144" s="108"/>
      <c r="H144" s="59">
        <v>206</v>
      </c>
      <c r="I144" s="59"/>
      <c r="J144" s="59"/>
      <c r="K144" s="59">
        <v>50</v>
      </c>
      <c r="L144" s="64">
        <f>SUM(H144:J144)/3.2</f>
        <v>64.375</v>
      </c>
      <c r="M144" s="65">
        <v>1</v>
      </c>
      <c r="N144" s="65"/>
      <c r="O144" s="65"/>
      <c r="P144" s="65"/>
      <c r="Q144" s="66"/>
    </row>
    <row r="145" spans="1:17" ht="26.25" customHeight="1">
      <c r="A145" s="58">
        <v>0.7340277777777544</v>
      </c>
      <c r="B145" s="110" t="s">
        <v>156</v>
      </c>
      <c r="C145" s="60" t="s">
        <v>24</v>
      </c>
      <c r="D145" s="61">
        <v>560</v>
      </c>
      <c r="E145" s="62" t="s">
        <v>157</v>
      </c>
      <c r="F145" s="62" t="s">
        <v>158</v>
      </c>
      <c r="G145" s="63" t="s">
        <v>159</v>
      </c>
      <c r="H145" s="59">
        <v>299</v>
      </c>
      <c r="I145" s="59"/>
      <c r="J145" s="59"/>
      <c r="K145" s="59">
        <v>39</v>
      </c>
      <c r="L145" s="64">
        <f>SUM(H145:J145)/4.7</f>
        <v>63.61702127659574</v>
      </c>
      <c r="M145" s="65">
        <v>2</v>
      </c>
      <c r="N145" s="65"/>
      <c r="O145" s="65"/>
      <c r="P145" s="65"/>
      <c r="Q145" s="66"/>
    </row>
    <row r="146" spans="1:17" ht="26.25" customHeight="1">
      <c r="A146" s="58">
        <v>0.7284722222222006</v>
      </c>
      <c r="B146" s="111" t="s">
        <v>160</v>
      </c>
      <c r="C146" s="60"/>
      <c r="D146" s="61">
        <v>743</v>
      </c>
      <c r="E146" s="63" t="s">
        <v>161</v>
      </c>
      <c r="F146" s="63" t="s">
        <v>162</v>
      </c>
      <c r="G146" s="63" t="s">
        <v>163</v>
      </c>
      <c r="H146" s="59">
        <v>240</v>
      </c>
      <c r="I146" s="59"/>
      <c r="J146" s="59"/>
      <c r="K146" s="59">
        <v>39</v>
      </c>
      <c r="L146" s="64">
        <f>SUM(H146:J146)/3.8</f>
        <v>63.15789473684211</v>
      </c>
      <c r="M146" s="65">
        <v>3</v>
      </c>
      <c r="N146" s="65"/>
      <c r="O146" s="65"/>
      <c r="P146" s="65"/>
      <c r="Q146" s="66"/>
    </row>
    <row r="147" spans="1:17" ht="26.25" customHeight="1">
      <c r="A147" s="58">
        <v>0.7173611111110931</v>
      </c>
      <c r="B147" s="111" t="s">
        <v>160</v>
      </c>
      <c r="C147" s="60"/>
      <c r="D147" s="61">
        <v>538</v>
      </c>
      <c r="E147" s="63" t="s">
        <v>164</v>
      </c>
      <c r="F147" s="63" t="s">
        <v>165</v>
      </c>
      <c r="G147" s="63" t="s">
        <v>166</v>
      </c>
      <c r="H147" s="59">
        <v>237</v>
      </c>
      <c r="I147" s="59"/>
      <c r="J147" s="59"/>
      <c r="K147" s="59">
        <v>39</v>
      </c>
      <c r="L147" s="64">
        <f>SUM(H147:J147)/3.8</f>
        <v>62.36842105263158</v>
      </c>
      <c r="M147" s="65">
        <v>4</v>
      </c>
      <c r="N147" s="65"/>
      <c r="O147" s="65"/>
      <c r="P147" s="65"/>
      <c r="Q147" s="66"/>
    </row>
    <row r="148" spans="1:17" ht="26.25" customHeight="1">
      <c r="A148" s="58">
        <v>0.7062499999999856</v>
      </c>
      <c r="B148" s="112" t="s">
        <v>167</v>
      </c>
      <c r="C148" s="60" t="s">
        <v>45</v>
      </c>
      <c r="D148" s="61">
        <v>458</v>
      </c>
      <c r="E148" s="63" t="s">
        <v>168</v>
      </c>
      <c r="F148" s="63" t="s">
        <v>169</v>
      </c>
      <c r="G148" s="67"/>
      <c r="H148" s="59">
        <v>229</v>
      </c>
      <c r="I148" s="59"/>
      <c r="J148" s="59"/>
      <c r="K148" s="59">
        <v>38</v>
      </c>
      <c r="L148" s="64">
        <f>SUM(H148:J148)/3.7</f>
        <v>61.89189189189189</v>
      </c>
      <c r="M148" s="65">
        <v>5</v>
      </c>
      <c r="N148" s="65">
        <v>1</v>
      </c>
      <c r="O148" s="65"/>
      <c r="P148" s="65"/>
      <c r="Q148" s="66">
        <v>10</v>
      </c>
    </row>
    <row r="149" spans="1:17" ht="26.25" customHeight="1">
      <c r="A149" s="58">
        <v>0.7006944444444319</v>
      </c>
      <c r="B149" s="111" t="s">
        <v>170</v>
      </c>
      <c r="C149" s="60"/>
      <c r="D149" s="61">
        <v>429</v>
      </c>
      <c r="E149" s="63" t="s">
        <v>171</v>
      </c>
      <c r="F149" s="63" t="s">
        <v>172</v>
      </c>
      <c r="G149" s="63" t="s">
        <v>173</v>
      </c>
      <c r="H149" s="59">
        <v>234</v>
      </c>
      <c r="I149" s="59"/>
      <c r="J149" s="59"/>
      <c r="K149" s="59">
        <v>37</v>
      </c>
      <c r="L149" s="64">
        <f>SUM(H149:J149)/3.8</f>
        <v>61.578947368421055</v>
      </c>
      <c r="M149" s="65">
        <v>6</v>
      </c>
      <c r="N149" s="65"/>
      <c r="O149" s="65"/>
      <c r="P149" s="65"/>
      <c r="Q149" s="66">
        <v>10</v>
      </c>
    </row>
    <row r="150" spans="1:17" ht="26.25" customHeight="1">
      <c r="A150" s="58">
        <v>0.6951388888888781</v>
      </c>
      <c r="B150" s="111" t="s">
        <v>170</v>
      </c>
      <c r="C150" s="60"/>
      <c r="D150" s="61">
        <v>538</v>
      </c>
      <c r="E150" s="63" t="s">
        <v>164</v>
      </c>
      <c r="F150" s="63" t="s">
        <v>165</v>
      </c>
      <c r="G150" s="63" t="s">
        <v>166</v>
      </c>
      <c r="H150" s="59">
        <v>221</v>
      </c>
      <c r="I150" s="59"/>
      <c r="J150" s="59"/>
      <c r="K150" s="59">
        <v>37</v>
      </c>
      <c r="L150" s="64">
        <f>SUM(H150:J150)/3.8</f>
        <v>58.15789473684211</v>
      </c>
      <c r="M150" s="65">
        <v>7</v>
      </c>
      <c r="N150" s="65"/>
      <c r="O150" s="65"/>
      <c r="P150" s="65"/>
      <c r="Q150" s="66">
        <v>9</v>
      </c>
    </row>
    <row r="151" spans="1:17" ht="26.25" customHeight="1">
      <c r="A151" s="58">
        <v>0.7118055555555394</v>
      </c>
      <c r="B151" s="112" t="s">
        <v>167</v>
      </c>
      <c r="C151" s="60" t="s">
        <v>33</v>
      </c>
      <c r="D151" s="61">
        <v>191</v>
      </c>
      <c r="E151" s="63" t="s">
        <v>174</v>
      </c>
      <c r="F151" s="63" t="s">
        <v>175</v>
      </c>
      <c r="G151" s="63" t="s">
        <v>176</v>
      </c>
      <c r="H151" s="59">
        <v>206</v>
      </c>
      <c r="I151" s="59"/>
      <c r="J151" s="59"/>
      <c r="K151" s="59">
        <v>33</v>
      </c>
      <c r="L151" s="64">
        <f>SUM(H151:J151)/3.7</f>
        <v>55.67567567567567</v>
      </c>
      <c r="M151" s="65">
        <v>8</v>
      </c>
      <c r="N151" s="65"/>
      <c r="O151" s="65">
        <v>2</v>
      </c>
      <c r="P151" s="65"/>
      <c r="Q151" s="66">
        <v>9</v>
      </c>
    </row>
    <row r="152" spans="1:17" ht="26.25">
      <c r="A152" s="58">
        <v>0.6895833333333243</v>
      </c>
      <c r="B152" s="111" t="s">
        <v>170</v>
      </c>
      <c r="C152" s="60"/>
      <c r="D152" s="61">
        <v>535</v>
      </c>
      <c r="E152" s="63" t="s">
        <v>177</v>
      </c>
      <c r="F152" s="63" t="s">
        <v>178</v>
      </c>
      <c r="G152" s="63" t="s">
        <v>179</v>
      </c>
      <c r="H152" s="59">
        <v>206</v>
      </c>
      <c r="I152" s="59"/>
      <c r="J152" s="59"/>
      <c r="K152" s="59">
        <v>33</v>
      </c>
      <c r="L152" s="64">
        <f>SUM(H152:J152)/3.8</f>
        <v>54.21052631578948</v>
      </c>
      <c r="M152" s="65">
        <v>9</v>
      </c>
      <c r="N152" s="65"/>
      <c r="O152" s="65"/>
      <c r="P152" s="65"/>
      <c r="Q152" s="66">
        <v>8</v>
      </c>
    </row>
    <row r="153" spans="1:17" ht="26.25" customHeight="1">
      <c r="A153" s="58">
        <v>0.7229166666666469</v>
      </c>
      <c r="B153" s="111" t="s">
        <v>160</v>
      </c>
      <c r="C153" s="60"/>
      <c r="D153" s="61">
        <v>392</v>
      </c>
      <c r="E153" s="62" t="s">
        <v>180</v>
      </c>
      <c r="F153" s="62" t="s">
        <v>181</v>
      </c>
      <c r="G153" s="63" t="s">
        <v>182</v>
      </c>
      <c r="H153" s="59" t="s">
        <v>64</v>
      </c>
      <c r="I153" s="59"/>
      <c r="J153" s="59"/>
      <c r="K153" s="59"/>
      <c r="L153" s="64">
        <f>SUM(H153:J153)/3.8</f>
        <v>0</v>
      </c>
      <c r="M153" s="65" t="s">
        <v>64</v>
      </c>
      <c r="N153" s="65"/>
      <c r="O153" s="65"/>
      <c r="P153" s="65"/>
      <c r="Q153" s="66"/>
    </row>
    <row r="154" spans="1:17" ht="15.75">
      <c r="A154" s="58">
        <v>0.7395833333333082</v>
      </c>
      <c r="B154" s="59"/>
      <c r="C154" s="59"/>
      <c r="D154" s="59"/>
      <c r="E154" s="59" t="s">
        <v>39</v>
      </c>
      <c r="F154" s="59"/>
      <c r="G154" s="59"/>
      <c r="H154" s="59"/>
      <c r="I154" s="59"/>
      <c r="J154" s="59"/>
      <c r="K154" s="59"/>
      <c r="L154" s="64"/>
      <c r="M154" s="65"/>
      <c r="N154" s="65"/>
      <c r="O154" s="65"/>
      <c r="P154" s="65"/>
      <c r="Q154" s="66"/>
    </row>
    <row r="155" spans="1:17" ht="6.75" customHeight="1" thickBot="1">
      <c r="A155" s="69"/>
      <c r="B155" s="70"/>
      <c r="C155" s="81"/>
      <c r="D155" s="82"/>
      <c r="E155" s="113"/>
      <c r="F155" s="113"/>
      <c r="G155" s="83"/>
      <c r="H155" s="70"/>
      <c r="I155" s="70"/>
      <c r="J155" s="70"/>
      <c r="K155" s="70"/>
      <c r="L155" s="71"/>
      <c r="M155" s="72"/>
      <c r="N155" s="72"/>
      <c r="O155" s="72"/>
      <c r="P155" s="72"/>
      <c r="Q155" s="73"/>
    </row>
    <row r="156" spans="1:17" ht="4.5" customHeight="1" thickBot="1">
      <c r="A156" s="97"/>
      <c r="B156" s="98"/>
      <c r="C156" s="99"/>
      <c r="D156" s="100"/>
      <c r="E156" s="101"/>
      <c r="F156" s="101"/>
      <c r="G156" s="101"/>
      <c r="H156" s="98"/>
      <c r="I156" s="98"/>
      <c r="J156" s="98"/>
      <c r="K156" s="98"/>
      <c r="L156" s="102"/>
      <c r="M156" s="103"/>
      <c r="N156" s="103"/>
      <c r="O156" s="103"/>
      <c r="P156" s="103"/>
      <c r="Q156" s="104"/>
    </row>
    <row r="157" spans="1:17" ht="26.25" thickBot="1">
      <c r="A157" s="1" t="s">
        <v>0</v>
      </c>
      <c r="B157" s="2"/>
      <c r="C157" s="2"/>
      <c r="D157" s="2"/>
      <c r="E157" s="2"/>
      <c r="F157" s="2"/>
      <c r="G157" s="3" t="s">
        <v>1</v>
      </c>
      <c r="H157" s="3"/>
      <c r="I157" s="3"/>
      <c r="J157" s="3"/>
      <c r="K157" s="3"/>
      <c r="L157" s="4"/>
      <c r="M157" s="5" t="s">
        <v>2</v>
      </c>
      <c r="N157" s="6"/>
      <c r="O157" s="6"/>
      <c r="P157" s="7">
        <v>3</v>
      </c>
      <c r="Q157" s="8">
        <v>3</v>
      </c>
    </row>
    <row r="158" spans="1:17" ht="20.25" thickBot="1">
      <c r="A158" s="9" t="s">
        <v>3</v>
      </c>
      <c r="B158" s="10"/>
      <c r="C158" s="10"/>
      <c r="D158" s="10"/>
      <c r="E158" s="10"/>
      <c r="F158" s="10"/>
      <c r="G158" s="11" t="s">
        <v>4</v>
      </c>
      <c r="H158" s="105" t="s">
        <v>183</v>
      </c>
      <c r="I158" s="105"/>
      <c r="J158" s="105"/>
      <c r="K158" s="105"/>
      <c r="L158" s="13"/>
      <c r="M158" s="14" t="s">
        <v>6</v>
      </c>
      <c r="N158" s="15"/>
      <c r="O158" s="16"/>
      <c r="P158" s="17">
        <f>SUM(L166:L169)/Q157</f>
        <v>60.490196078431374</v>
      </c>
      <c r="Q158" s="18"/>
    </row>
    <row r="159" spans="1:17" ht="19.5" thickBot="1">
      <c r="A159" s="9" t="s">
        <v>184</v>
      </c>
      <c r="B159" s="10"/>
      <c r="C159" s="10"/>
      <c r="D159" s="10"/>
      <c r="E159" s="10"/>
      <c r="F159" s="10"/>
      <c r="G159" s="19" t="s">
        <v>8</v>
      </c>
      <c r="H159" s="114" t="s">
        <v>185</v>
      </c>
      <c r="I159" s="75"/>
      <c r="J159" s="75"/>
      <c r="K159" s="75"/>
      <c r="L159" s="21"/>
      <c r="M159" s="21"/>
      <c r="N159" s="22"/>
      <c r="O159" s="23">
        <v>340</v>
      </c>
      <c r="P159" s="23"/>
      <c r="Q159" s="24"/>
    </row>
    <row r="160" spans="1:17" ht="19.5" customHeight="1">
      <c r="A160" s="25" t="s">
        <v>186</v>
      </c>
      <c r="B160" s="26"/>
      <c r="C160" s="26"/>
      <c r="D160" s="26"/>
      <c r="E160" s="26"/>
      <c r="F160" s="27"/>
      <c r="G160" s="28"/>
      <c r="H160" s="76" t="s">
        <v>69</v>
      </c>
      <c r="I160" s="76"/>
      <c r="J160" s="77"/>
      <c r="K160" s="77"/>
      <c r="L160" s="30"/>
      <c r="M160" s="31"/>
      <c r="N160" s="31"/>
      <c r="O160" s="32"/>
      <c r="P160" s="32"/>
      <c r="Q160" s="24"/>
    </row>
    <row r="161" spans="1:17" ht="20.25" customHeight="1" thickBot="1">
      <c r="A161" s="33" t="s">
        <v>187</v>
      </c>
      <c r="B161" s="34"/>
      <c r="C161" s="34"/>
      <c r="D161" s="34"/>
      <c r="E161" s="34"/>
      <c r="F161" s="35"/>
      <c r="G161" s="36"/>
      <c r="H161" s="39"/>
      <c r="I161" s="39"/>
      <c r="J161" s="39"/>
      <c r="K161" s="39"/>
      <c r="L161" s="36"/>
      <c r="M161" s="36"/>
      <c r="N161" s="36"/>
      <c r="O161" s="32"/>
      <c r="P161" s="32"/>
      <c r="Q161" s="24"/>
    </row>
    <row r="162" spans="1:17" ht="6" customHeight="1" thickBot="1">
      <c r="A162" s="37"/>
      <c r="B162" s="36"/>
      <c r="C162" s="38"/>
      <c r="D162" s="36"/>
      <c r="E162" s="36"/>
      <c r="F162" s="36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40"/>
    </row>
    <row r="163" spans="1:17" ht="15.75">
      <c r="A163" s="41" t="s">
        <v>13</v>
      </c>
      <c r="B163" s="42" t="s">
        <v>14</v>
      </c>
      <c r="C163" s="42" t="s">
        <v>15</v>
      </c>
      <c r="D163" s="42" t="s">
        <v>16</v>
      </c>
      <c r="E163" s="43" t="s">
        <v>17</v>
      </c>
      <c r="F163" s="44" t="s">
        <v>18</v>
      </c>
      <c r="G163" s="45" t="s">
        <v>19</v>
      </c>
      <c r="H163" s="42" t="s">
        <v>20</v>
      </c>
      <c r="I163" s="42" t="s">
        <v>20</v>
      </c>
      <c r="J163" s="42" t="s">
        <v>20</v>
      </c>
      <c r="K163" s="42" t="s">
        <v>21</v>
      </c>
      <c r="L163" s="42" t="s">
        <v>22</v>
      </c>
      <c r="M163" s="46" t="s">
        <v>23</v>
      </c>
      <c r="N163" s="46"/>
      <c r="O163" s="46"/>
      <c r="P163" s="46"/>
      <c r="Q163" s="47"/>
    </row>
    <row r="164" spans="1:17" ht="16.5" thickBot="1">
      <c r="A164" s="48"/>
      <c r="B164" s="49"/>
      <c r="C164" s="50" t="s">
        <v>24</v>
      </c>
      <c r="D164" s="51"/>
      <c r="E164" s="52" t="s">
        <v>25</v>
      </c>
      <c r="F164" s="52" t="s">
        <v>26</v>
      </c>
      <c r="G164" s="51" t="s">
        <v>27</v>
      </c>
      <c r="H164" s="51" t="s">
        <v>28</v>
      </c>
      <c r="I164" s="51" t="s">
        <v>29</v>
      </c>
      <c r="J164" s="51" t="s">
        <v>30</v>
      </c>
      <c r="K164" s="51" t="s">
        <v>24</v>
      </c>
      <c r="L164" s="51"/>
      <c r="M164" s="51" t="s">
        <v>31</v>
      </c>
      <c r="N164" s="51" t="s">
        <v>28</v>
      </c>
      <c r="O164" s="51" t="s">
        <v>29</v>
      </c>
      <c r="P164" s="51" t="s">
        <v>30</v>
      </c>
      <c r="Q164" s="53" t="s">
        <v>32</v>
      </c>
    </row>
    <row r="165" spans="1:17" ht="5.25" customHeight="1">
      <c r="A165" s="54"/>
      <c r="B165" s="55"/>
      <c r="C165" s="55"/>
      <c r="D165" s="55"/>
      <c r="E165" s="56"/>
      <c r="F165" s="56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7"/>
    </row>
    <row r="166" spans="1:17" ht="26.25">
      <c r="A166" s="58">
        <v>0.7256944444444198</v>
      </c>
      <c r="B166" s="59"/>
      <c r="C166" s="60" t="s">
        <v>45</v>
      </c>
      <c r="D166" s="61">
        <v>494</v>
      </c>
      <c r="E166" s="63" t="s">
        <v>188</v>
      </c>
      <c r="F166" s="63" t="s">
        <v>189</v>
      </c>
      <c r="G166" s="63" t="s">
        <v>135</v>
      </c>
      <c r="H166" s="59">
        <v>219</v>
      </c>
      <c r="I166" s="59"/>
      <c r="J166" s="59"/>
      <c r="K166" s="59">
        <v>40</v>
      </c>
      <c r="L166" s="64">
        <f>SUM(H166:J166)/3.4</f>
        <v>64.41176470588235</v>
      </c>
      <c r="M166" s="65">
        <v>1</v>
      </c>
      <c r="N166" s="65">
        <v>1</v>
      </c>
      <c r="O166" s="65"/>
      <c r="P166" s="65"/>
      <c r="Q166" s="66">
        <v>10</v>
      </c>
    </row>
    <row r="167" spans="1:17" ht="26.25">
      <c r="A167" s="58">
        <v>0.7312499999999746</v>
      </c>
      <c r="B167" s="59"/>
      <c r="C167" s="60" t="s">
        <v>45</v>
      </c>
      <c r="D167" s="61">
        <v>458</v>
      </c>
      <c r="E167" s="63" t="s">
        <v>168</v>
      </c>
      <c r="F167" s="63" t="s">
        <v>169</v>
      </c>
      <c r="G167" s="67"/>
      <c r="H167" s="59">
        <v>204</v>
      </c>
      <c r="I167" s="59"/>
      <c r="J167" s="59"/>
      <c r="K167" s="59">
        <v>37</v>
      </c>
      <c r="L167" s="64">
        <f>SUM(H167:J167)/3.4</f>
        <v>60</v>
      </c>
      <c r="M167" s="65">
        <v>2</v>
      </c>
      <c r="N167" s="65">
        <v>2</v>
      </c>
      <c r="O167" s="65"/>
      <c r="P167" s="65"/>
      <c r="Q167" s="66">
        <v>9</v>
      </c>
    </row>
    <row r="168" spans="1:17" ht="26.25">
      <c r="A168" s="58">
        <v>0.7368055555555295</v>
      </c>
      <c r="B168" s="59"/>
      <c r="C168" s="60" t="s">
        <v>33</v>
      </c>
      <c r="D168" s="61">
        <v>191</v>
      </c>
      <c r="E168" s="63" t="s">
        <v>174</v>
      </c>
      <c r="F168" s="63" t="s">
        <v>175</v>
      </c>
      <c r="G168" s="63" t="s">
        <v>176</v>
      </c>
      <c r="H168" s="59"/>
      <c r="I168" s="59">
        <v>194</v>
      </c>
      <c r="J168" s="59"/>
      <c r="K168" s="59">
        <v>36</v>
      </c>
      <c r="L168" s="64">
        <f>SUM(H168:J168)/3.4</f>
        <v>57.05882352941177</v>
      </c>
      <c r="M168" s="65">
        <v>3</v>
      </c>
      <c r="N168" s="65"/>
      <c r="O168" s="65">
        <v>1</v>
      </c>
      <c r="P168" s="65"/>
      <c r="Q168" s="66">
        <v>8</v>
      </c>
    </row>
    <row r="169" spans="1:17" ht="26.25">
      <c r="A169" s="58">
        <v>0.7423611111110844</v>
      </c>
      <c r="B169" s="59"/>
      <c r="C169" s="60" t="s">
        <v>33</v>
      </c>
      <c r="D169" s="61">
        <v>99</v>
      </c>
      <c r="E169" s="63" t="s">
        <v>190</v>
      </c>
      <c r="F169" s="63" t="s">
        <v>191</v>
      </c>
      <c r="G169" s="67"/>
      <c r="H169" s="59"/>
      <c r="I169" s="59" t="s">
        <v>192</v>
      </c>
      <c r="J169" s="59"/>
      <c r="K169" s="59"/>
      <c r="L169" s="64">
        <f>SUM(H169:J169)/3.4</f>
        <v>0</v>
      </c>
      <c r="M169" s="65" t="s">
        <v>192</v>
      </c>
      <c r="N169" s="65"/>
      <c r="O169" s="65" t="s">
        <v>192</v>
      </c>
      <c r="P169" s="65"/>
      <c r="Q169" s="66"/>
    </row>
    <row r="170" spans="1:17" ht="15.75">
      <c r="A170" s="58">
        <v>0.7479166666666393</v>
      </c>
      <c r="B170" s="59"/>
      <c r="C170" s="59"/>
      <c r="D170" s="59"/>
      <c r="E170" s="68" t="s">
        <v>39</v>
      </c>
      <c r="F170" s="59"/>
      <c r="G170" s="59"/>
      <c r="H170" s="59"/>
      <c r="I170" s="59"/>
      <c r="J170" s="59"/>
      <c r="K170" s="59"/>
      <c r="L170" s="64"/>
      <c r="M170" s="65"/>
      <c r="N170" s="65"/>
      <c r="O170" s="65"/>
      <c r="P170" s="65"/>
      <c r="Q170" s="66"/>
    </row>
    <row r="171" spans="1:17" ht="6.75" customHeight="1" thickBot="1">
      <c r="A171" s="84"/>
      <c r="B171" s="85"/>
      <c r="C171" s="85"/>
      <c r="D171" s="85"/>
      <c r="E171" s="85"/>
      <c r="F171" s="85"/>
      <c r="G171" s="115"/>
      <c r="H171" s="85"/>
      <c r="I171" s="85"/>
      <c r="J171" s="85"/>
      <c r="K171" s="85"/>
      <c r="L171" s="89"/>
      <c r="M171" s="90"/>
      <c r="N171" s="90"/>
      <c r="O171" s="90"/>
      <c r="P171" s="90"/>
      <c r="Q171" s="91"/>
    </row>
    <row r="172" spans="1:17" ht="6.75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</row>
  </sheetData>
  <mergeCells count="126">
    <mergeCell ref="M163:P163"/>
    <mergeCell ref="A160:F160"/>
    <mergeCell ref="H160:K160"/>
    <mergeCell ref="A161:F161"/>
    <mergeCell ref="A159:F159"/>
    <mergeCell ref="H159:K159"/>
    <mergeCell ref="O159:P161"/>
    <mergeCell ref="A158:F158"/>
    <mergeCell ref="H158:K158"/>
    <mergeCell ref="M158:O158"/>
    <mergeCell ref="P158:Q158"/>
    <mergeCell ref="M141:P141"/>
    <mergeCell ref="A157:F157"/>
    <mergeCell ref="G157:L157"/>
    <mergeCell ref="M157:O157"/>
    <mergeCell ref="A138:F138"/>
    <mergeCell ref="H138:K138"/>
    <mergeCell ref="A139:F139"/>
    <mergeCell ref="A137:F137"/>
    <mergeCell ref="H137:K137"/>
    <mergeCell ref="O137:P139"/>
    <mergeCell ref="A136:F136"/>
    <mergeCell ref="H136:K136"/>
    <mergeCell ref="M136:O136"/>
    <mergeCell ref="P136:Q136"/>
    <mergeCell ref="M124:P124"/>
    <mergeCell ref="A135:F135"/>
    <mergeCell ref="G135:L135"/>
    <mergeCell ref="M135:O135"/>
    <mergeCell ref="A121:F121"/>
    <mergeCell ref="H121:K121"/>
    <mergeCell ref="A122:F122"/>
    <mergeCell ref="A120:F120"/>
    <mergeCell ref="H120:K120"/>
    <mergeCell ref="O120:P122"/>
    <mergeCell ref="A119:F119"/>
    <mergeCell ref="H119:K119"/>
    <mergeCell ref="M119:O119"/>
    <mergeCell ref="P119:Q119"/>
    <mergeCell ref="M107:P107"/>
    <mergeCell ref="A118:F118"/>
    <mergeCell ref="G118:L118"/>
    <mergeCell ref="M118:O118"/>
    <mergeCell ref="A104:F104"/>
    <mergeCell ref="H104:K104"/>
    <mergeCell ref="A105:F105"/>
    <mergeCell ref="A103:F103"/>
    <mergeCell ref="H103:K103"/>
    <mergeCell ref="O103:P105"/>
    <mergeCell ref="A102:F102"/>
    <mergeCell ref="H102:K102"/>
    <mergeCell ref="M102:O102"/>
    <mergeCell ref="P102:Q102"/>
    <mergeCell ref="M85:P85"/>
    <mergeCell ref="A101:F101"/>
    <mergeCell ref="G101:L101"/>
    <mergeCell ref="M101:O101"/>
    <mergeCell ref="A82:F82"/>
    <mergeCell ref="H82:K82"/>
    <mergeCell ref="A83:F83"/>
    <mergeCell ref="A81:F81"/>
    <mergeCell ref="H81:K81"/>
    <mergeCell ref="O81:P83"/>
    <mergeCell ref="A80:F80"/>
    <mergeCell ref="H80:K80"/>
    <mergeCell ref="M80:O80"/>
    <mergeCell ref="P80:Q80"/>
    <mergeCell ref="M63:P63"/>
    <mergeCell ref="A79:F79"/>
    <mergeCell ref="G79:L79"/>
    <mergeCell ref="M79:O79"/>
    <mergeCell ref="A60:F60"/>
    <mergeCell ref="H60:K60"/>
    <mergeCell ref="A61:F61"/>
    <mergeCell ref="A59:F59"/>
    <mergeCell ref="H59:K59"/>
    <mergeCell ref="O59:P61"/>
    <mergeCell ref="A58:F58"/>
    <mergeCell ref="H58:K58"/>
    <mergeCell ref="M58:O58"/>
    <mergeCell ref="P58:Q58"/>
    <mergeCell ref="M40:P40"/>
    <mergeCell ref="A57:F57"/>
    <mergeCell ref="G57:L57"/>
    <mergeCell ref="M57:O57"/>
    <mergeCell ref="A37:F37"/>
    <mergeCell ref="H37:K37"/>
    <mergeCell ref="A38:F38"/>
    <mergeCell ref="A36:F36"/>
    <mergeCell ref="H36:K36"/>
    <mergeCell ref="O36:P38"/>
    <mergeCell ref="A35:F35"/>
    <mergeCell ref="H35:K35"/>
    <mergeCell ref="M35:O35"/>
    <mergeCell ref="P35:Q35"/>
    <mergeCell ref="M21:P21"/>
    <mergeCell ref="A34:F34"/>
    <mergeCell ref="G34:L34"/>
    <mergeCell ref="M34:O34"/>
    <mergeCell ref="A18:F18"/>
    <mergeCell ref="H18:K18"/>
    <mergeCell ref="A19:F19"/>
    <mergeCell ref="A17:F17"/>
    <mergeCell ref="H17:K17"/>
    <mergeCell ref="O17:P19"/>
    <mergeCell ref="A16:F16"/>
    <mergeCell ref="H16:K16"/>
    <mergeCell ref="M16:O16"/>
    <mergeCell ref="P16:Q16"/>
    <mergeCell ref="A15:F15"/>
    <mergeCell ref="G15:L15"/>
    <mergeCell ref="M15:O15"/>
    <mergeCell ref="A5:F5"/>
    <mergeCell ref="M7:P7"/>
    <mergeCell ref="A3:F3"/>
    <mergeCell ref="H3:K3"/>
    <mergeCell ref="O3:P5"/>
    <mergeCell ref="A4:F4"/>
    <mergeCell ref="H4:K4"/>
    <mergeCell ref="A2:F2"/>
    <mergeCell ref="H2:K2"/>
    <mergeCell ref="M2:O2"/>
    <mergeCell ref="P2:Q2"/>
    <mergeCell ref="A1:F1"/>
    <mergeCell ref="G1:L1"/>
    <mergeCell ref="M1:O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2011-05-26T19:37:34Z</dcterms:created>
  <dcterms:modified xsi:type="dcterms:W3CDTF">2011-05-26T19:40:14Z</dcterms:modified>
  <cp:category/>
  <cp:version/>
  <cp:contentType/>
  <cp:contentStatus/>
</cp:coreProperties>
</file>