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<sst xmlns="http://schemas.openxmlformats.org/spreadsheetml/2006/main" count="434" uniqueCount="156">
  <si>
    <t>Step by Step Dressage</t>
  </si>
  <si>
    <t xml:space="preserve"> @Royal Leisure Centre</t>
  </si>
  <si>
    <t xml:space="preserve">Starters: </t>
  </si>
  <si>
    <t>Thursday 22nd September 2011</t>
  </si>
  <si>
    <t>Judge:</t>
  </si>
  <si>
    <t>Mrs Jane Bwye[6]</t>
  </si>
  <si>
    <t xml:space="preserve">Avr %      </t>
  </si>
  <si>
    <t>Class 1</t>
  </si>
  <si>
    <t>Writer:</t>
  </si>
  <si>
    <t>Mrs Jo Gallant</t>
  </si>
  <si>
    <t>W&amp;T   250
P15    230</t>
  </si>
  <si>
    <t>Unaffiliated (Combined Judged on overall%)</t>
  </si>
  <si>
    <t>OUTDOOR ARENA 1</t>
  </si>
  <si>
    <t>Walk &amp; Trot 'C'/Preliminary 15</t>
  </si>
  <si>
    <t>Time</t>
  </si>
  <si>
    <t>Test</t>
  </si>
  <si>
    <t>Sect</t>
  </si>
  <si>
    <t>No</t>
  </si>
  <si>
    <t>Horse</t>
  </si>
  <si>
    <t>Rider</t>
  </si>
  <si>
    <t>Age Sex</t>
  </si>
  <si>
    <t>Marks</t>
  </si>
  <si>
    <t>Col</t>
  </si>
  <si>
    <t>%</t>
  </si>
  <si>
    <t>Placings</t>
  </si>
  <si>
    <t xml:space="preserve"> </t>
  </si>
  <si>
    <t>Breeding</t>
  </si>
  <si>
    <t>W&amp;T</t>
  </si>
  <si>
    <t>P15</t>
  </si>
  <si>
    <t>O/all</t>
  </si>
  <si>
    <t>BB</t>
  </si>
  <si>
    <t>SE</t>
  </si>
  <si>
    <t>C</t>
  </si>
  <si>
    <t>U</t>
  </si>
  <si>
    <t>Lakeside Leo</t>
  </si>
  <si>
    <t xml:space="preserve">Leila McCormick   </t>
  </si>
  <si>
    <t>Carrigaline Mist</t>
  </si>
  <si>
    <t xml:space="preserve">Sally Mariani     </t>
  </si>
  <si>
    <t>5yrs</t>
  </si>
  <si>
    <t>Q</t>
  </si>
  <si>
    <t>Xavi</t>
  </si>
  <si>
    <t>Amanda Bull</t>
  </si>
  <si>
    <t>Lillie</t>
  </si>
  <si>
    <t>Hannah Ryan</t>
  </si>
  <si>
    <t>Red Letter Day</t>
  </si>
  <si>
    <t>Vicky Curry</t>
  </si>
  <si>
    <t xml:space="preserve">Marco  </t>
  </si>
  <si>
    <t>Sam Garry</t>
  </si>
  <si>
    <t>Him of Distinction</t>
  </si>
  <si>
    <t>Rachel Webb</t>
  </si>
  <si>
    <t>Pablo</t>
  </si>
  <si>
    <t>Sophie Lefevre</t>
  </si>
  <si>
    <t>Anthony</t>
  </si>
  <si>
    <t>Sue Charlton</t>
  </si>
  <si>
    <t>Limerick</t>
  </si>
  <si>
    <t>Katie Bailey</t>
  </si>
  <si>
    <t>Sir Alex</t>
  </si>
  <si>
    <t>Helen Brown</t>
  </si>
  <si>
    <t>Aille Castle</t>
  </si>
  <si>
    <t>Helen Dunn</t>
  </si>
  <si>
    <t>Duncormick Boy Billy</t>
  </si>
  <si>
    <t>Alice Marks</t>
  </si>
  <si>
    <t>Dougal</t>
  </si>
  <si>
    <t>Charlotte Pexton</t>
  </si>
  <si>
    <t>Ryan's Renaissance</t>
  </si>
  <si>
    <t>Merlin</t>
  </si>
  <si>
    <t>Sam McGinn</t>
  </si>
  <si>
    <t>End</t>
  </si>
  <si>
    <t>Mrs Gill Johnson[4]</t>
  </si>
  <si>
    <t>Class 2</t>
  </si>
  <si>
    <t>Mrs Valerie Jacks</t>
  </si>
  <si>
    <t>W&amp;T   270
P15   220</t>
  </si>
  <si>
    <t>OUTDOOR ARENA 2</t>
  </si>
  <si>
    <t>Walk &amp; Trot 'D' /Preliminary 19</t>
  </si>
  <si>
    <t>P19</t>
  </si>
  <si>
    <t>Cove Water</t>
  </si>
  <si>
    <t xml:space="preserve">Lynne Underhill  </t>
  </si>
  <si>
    <t>Gamebird</t>
  </si>
  <si>
    <t>Jackie Lambert</t>
  </si>
  <si>
    <t>13yrs</t>
  </si>
  <si>
    <t>Forest Fern</t>
  </si>
  <si>
    <t>Sophia Jarai</t>
  </si>
  <si>
    <t>7=</t>
  </si>
  <si>
    <t>Just Suppose</t>
  </si>
  <si>
    <t>Rosie Eustace</t>
  </si>
  <si>
    <t>D</t>
  </si>
  <si>
    <t>Jimmy Bond</t>
  </si>
  <si>
    <t>George Browne</t>
  </si>
  <si>
    <t>Mrs Carol Stothard[5]</t>
  </si>
  <si>
    <t>Class 3</t>
  </si>
  <si>
    <t>Miss Margaret Boniface</t>
  </si>
  <si>
    <t>Unaffiliated</t>
  </si>
  <si>
    <t>Novice 22</t>
  </si>
  <si>
    <t>N22</t>
  </si>
  <si>
    <t>Woodyard Joe</t>
  </si>
  <si>
    <t>Oonagh Meyer</t>
  </si>
  <si>
    <t>Well Connected</t>
  </si>
  <si>
    <t>Marion Terry</t>
  </si>
  <si>
    <t>9M
Han x TB</t>
  </si>
  <si>
    <t>Silver Vale</t>
  </si>
  <si>
    <t>Cheryl Probin</t>
  </si>
  <si>
    <t>12yrs</t>
  </si>
  <si>
    <t>Queen's Coronet</t>
  </si>
  <si>
    <t xml:space="preserve">Derek Anscombe </t>
  </si>
  <si>
    <t>11G</t>
  </si>
  <si>
    <t>5=</t>
  </si>
  <si>
    <t>Marty</t>
  </si>
  <si>
    <t>Helene McAllister</t>
  </si>
  <si>
    <t>14yrs</t>
  </si>
  <si>
    <t>Jonti</t>
  </si>
  <si>
    <t>Bente Hardman</t>
  </si>
  <si>
    <t>9yrs</t>
  </si>
  <si>
    <t>Bobby Dazzler</t>
  </si>
  <si>
    <t>Sian Turner</t>
  </si>
  <si>
    <t>Winston</t>
  </si>
  <si>
    <t xml:space="preserve">Sally Rees     </t>
  </si>
  <si>
    <t>8yrs</t>
  </si>
  <si>
    <t>Mrs Chloe Denny[4]</t>
  </si>
  <si>
    <t>Class 4 &amp; 6 Combined</t>
  </si>
  <si>
    <t>Mrs Lynne Brown</t>
  </si>
  <si>
    <t>N35   260
E53   340
E57   280</t>
  </si>
  <si>
    <t>Novice 35 /Elementary 53 &amp; 57</t>
  </si>
  <si>
    <t xml:space="preserve">Marks </t>
  </si>
  <si>
    <t>N35</t>
  </si>
  <si>
    <t>E53</t>
  </si>
  <si>
    <t>E57</t>
  </si>
  <si>
    <t xml:space="preserve">Elisabeth Halliday-Sharp     </t>
  </si>
  <si>
    <t>QE</t>
  </si>
  <si>
    <t>QN</t>
  </si>
  <si>
    <t>Tyrone</t>
  </si>
  <si>
    <t xml:space="preserve">Jan Muller </t>
  </si>
  <si>
    <t>11G Dutch</t>
  </si>
  <si>
    <t>Abs</t>
  </si>
  <si>
    <t>Charlotte Gray</t>
  </si>
  <si>
    <t>Justice</t>
  </si>
  <si>
    <t>Ruth Robson</t>
  </si>
  <si>
    <t>23yrs</t>
  </si>
  <si>
    <t>Mrs Margaret Drewe[3]</t>
  </si>
  <si>
    <t>Class 5</t>
  </si>
  <si>
    <t>Mrs Vicky Wigg-Waller</t>
  </si>
  <si>
    <t>E45   290
M73   340</t>
  </si>
  <si>
    <t>Elementary 45 /Medium 73</t>
  </si>
  <si>
    <t>E45</t>
  </si>
  <si>
    <t>M73</t>
  </si>
  <si>
    <t>Jo Worsley</t>
  </si>
  <si>
    <t>Major Dream</t>
  </si>
  <si>
    <t>Ben</t>
  </si>
  <si>
    <t>Ables H</t>
  </si>
  <si>
    <t xml:space="preserve">Natasha Heasman </t>
  </si>
  <si>
    <t>Belgian WB</t>
  </si>
  <si>
    <t>Victory Z</t>
  </si>
  <si>
    <t>Sally Stevens</t>
  </si>
  <si>
    <t>WD</t>
  </si>
  <si>
    <t>Donnatella III</t>
  </si>
  <si>
    <t xml:space="preserve">Jane Clarke     </t>
  </si>
  <si>
    <t>11yrs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</si>
</sst>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color indexed="48"/>
      <name val="Times New Roman"/>
      <family val="1"/>
    </font>
    <font>
      <i/>
      <sz val="10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i/>
      <sz val="10"/>
      <color indexed="10"/>
      <name val="Times New Roman"/>
      <family val="1"/>
    </font>
    <font>
      <u val="single"/>
      <sz val="12"/>
      <color indexed="12"/>
      <name val="Times New Roman"/>
      <family val="0"/>
    </font>
    <font>
      <b/>
      <i/>
      <sz val="10"/>
      <color indexed="5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color indexed="63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5" fillId="0" borderId="24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center" vertical="top"/>
    </xf>
    <xf numFmtId="1" fontId="15" fillId="0" borderId="25" xfId="0" applyNumberFormat="1" applyFont="1" applyFill="1" applyBorder="1" applyAlignment="1">
      <alignment horizontal="center" vertical="top"/>
    </xf>
    <xf numFmtId="0" fontId="15" fillId="0" borderId="25" xfId="0" applyFont="1" applyFill="1" applyBorder="1" applyAlignment="1">
      <alignment wrapText="1"/>
    </xf>
    <xf numFmtId="0" fontId="15" fillId="0" borderId="25" xfId="0" applyFont="1" applyFill="1" applyBorder="1" applyAlignment="1">
      <alignment horizontal="left" wrapText="1"/>
    </xf>
    <xf numFmtId="0" fontId="15" fillId="0" borderId="25" xfId="0" applyFont="1" applyBorder="1" applyAlignment="1">
      <alignment/>
    </xf>
    <xf numFmtId="2" fontId="15" fillId="0" borderId="25" xfId="0" applyNumberFormat="1" applyFont="1" applyBorder="1" applyAlignment="1">
      <alignment/>
    </xf>
    <xf numFmtId="0" fontId="17" fillId="0" borderId="25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8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20" fontId="15" fillId="0" borderId="16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Border="1" applyAlignment="1">
      <alignment/>
    </xf>
    <xf numFmtId="2" fontId="15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5" fillId="0" borderId="25" xfId="19" applyFont="1" applyFill="1" applyBorder="1" applyAlignment="1">
      <alignment horizontal="left" wrapText="1"/>
    </xf>
    <xf numFmtId="0" fontId="21" fillId="0" borderId="25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18" xfId="0" applyFont="1" applyBorder="1" applyAlignment="1">
      <alignment/>
    </xf>
    <xf numFmtId="2" fontId="15" fillId="0" borderId="18" xfId="0" applyNumberFormat="1" applyFont="1" applyBorder="1" applyAlignment="1">
      <alignment/>
    </xf>
    <xf numFmtId="0" fontId="19" fillId="0" borderId="18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2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15" fillId="0" borderId="25" xfId="0" applyFont="1" applyBorder="1" applyAlignment="1">
      <alignment horizontal="right"/>
    </xf>
    <xf numFmtId="20" fontId="15" fillId="0" borderId="16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7" fontId="12" fillId="0" borderId="10" xfId="0" applyNumberFormat="1" applyFont="1" applyBorder="1" applyAlignment="1">
      <alignment horizontal="center" vertical="top" wrapText="1"/>
    </xf>
    <xf numFmtId="0" fontId="17" fillId="0" borderId="25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0" fontId="27" fillId="0" borderId="25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5.875" style="0" customWidth="1"/>
    <col min="2" max="3" width="5.125" style="0" bestFit="1" customWidth="1"/>
    <col min="4" max="4" width="4.125" style="0" bestFit="1" customWidth="1"/>
    <col min="5" max="5" width="16.50390625" style="0" bestFit="1" customWidth="1"/>
    <col min="6" max="6" width="19.125" style="0" bestFit="1" customWidth="1"/>
    <col min="7" max="7" width="9.375" style="0" bestFit="1" customWidth="1"/>
    <col min="8" max="12" width="6.875" style="0" customWidth="1"/>
    <col min="13" max="17" width="5.1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16</v>
      </c>
      <c r="Q1" s="8">
        <v>16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SUM(L10:L26)/Q1</f>
        <v>58.11350334448161</v>
      </c>
      <c r="Q2" s="18"/>
    </row>
    <row r="3" spans="1:17" ht="19.5" customHeight="1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 t="s">
        <v>10</v>
      </c>
      <c r="P3" s="23"/>
      <c r="Q3" s="24"/>
    </row>
    <row r="4" spans="1:17" ht="19.5" customHeight="1">
      <c r="A4" s="25" t="s">
        <v>11</v>
      </c>
      <c r="B4" s="26"/>
      <c r="C4" s="26"/>
      <c r="D4" s="26"/>
      <c r="E4" s="26"/>
      <c r="F4" s="27"/>
      <c r="G4" s="28"/>
      <c r="H4" s="29" t="s">
        <v>12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1" customHeight="1" thickBot="1">
      <c r="A5" s="34" t="s">
        <v>13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14</v>
      </c>
      <c r="B7" s="43" t="s">
        <v>15</v>
      </c>
      <c r="C7" s="43" t="s">
        <v>16</v>
      </c>
      <c r="D7" s="43" t="s">
        <v>17</v>
      </c>
      <c r="E7" s="44" t="s">
        <v>18</v>
      </c>
      <c r="F7" s="44" t="s">
        <v>19</v>
      </c>
      <c r="G7" s="45" t="s">
        <v>20</v>
      </c>
      <c r="H7" s="46" t="s">
        <v>21</v>
      </c>
      <c r="I7" s="46" t="s">
        <v>21</v>
      </c>
      <c r="J7" s="46" t="s">
        <v>21</v>
      </c>
      <c r="K7" s="43" t="s">
        <v>22</v>
      </c>
      <c r="L7" s="43" t="s">
        <v>23</v>
      </c>
      <c r="M7" s="47" t="s">
        <v>24</v>
      </c>
      <c r="N7" s="47"/>
      <c r="O7" s="47"/>
      <c r="P7" s="47"/>
      <c r="Q7" s="48"/>
    </row>
    <row r="8" spans="1:17" ht="16.5" thickBot="1">
      <c r="A8" s="49"/>
      <c r="B8" s="50"/>
      <c r="C8" s="51" t="s">
        <v>25</v>
      </c>
      <c r="D8" s="52"/>
      <c r="E8" s="53"/>
      <c r="F8" s="53"/>
      <c r="G8" s="52" t="s">
        <v>26</v>
      </c>
      <c r="H8" s="54" t="s">
        <v>27</v>
      </c>
      <c r="I8" s="54" t="s">
        <v>28</v>
      </c>
      <c r="J8" s="54" t="s">
        <v>25</v>
      </c>
      <c r="K8" s="52" t="s">
        <v>25</v>
      </c>
      <c r="L8" s="52"/>
      <c r="M8" s="52" t="s">
        <v>29</v>
      </c>
      <c r="N8" s="52" t="s">
        <v>30</v>
      </c>
      <c r="O8" s="52"/>
      <c r="P8" s="52"/>
      <c r="Q8" s="55" t="s">
        <v>31</v>
      </c>
    </row>
    <row r="9" spans="1:17" ht="5.25" customHeight="1">
      <c r="A9" s="56"/>
      <c r="B9" s="57"/>
      <c r="C9" s="58"/>
      <c r="D9" s="58"/>
      <c r="E9" s="59"/>
      <c r="F9" s="59"/>
      <c r="G9" s="58"/>
      <c r="H9" s="58"/>
      <c r="I9" s="58"/>
      <c r="J9" s="58"/>
      <c r="K9" s="58"/>
      <c r="L9" s="58"/>
      <c r="M9" s="58"/>
      <c r="N9" s="58"/>
      <c r="O9" s="58"/>
      <c r="P9" s="58"/>
      <c r="Q9" s="60"/>
    </row>
    <row r="10" spans="1:17" ht="23.25" customHeight="1">
      <c r="A10" s="61">
        <v>0.4506944444444443</v>
      </c>
      <c r="B10" s="62" t="s">
        <v>32</v>
      </c>
      <c r="C10" s="63" t="s">
        <v>33</v>
      </c>
      <c r="D10" s="64">
        <v>143</v>
      </c>
      <c r="E10" s="65" t="s">
        <v>34</v>
      </c>
      <c r="F10" s="65" t="s">
        <v>35</v>
      </c>
      <c r="G10" s="66" t="s">
        <v>25</v>
      </c>
      <c r="H10" s="67">
        <v>167</v>
      </c>
      <c r="I10" s="67"/>
      <c r="J10" s="67"/>
      <c r="K10" s="67">
        <v>66</v>
      </c>
      <c r="L10" s="68">
        <f>SUM(H10:J10)/2.6</f>
        <v>64.23076923076923</v>
      </c>
      <c r="M10" s="69">
        <v>1</v>
      </c>
      <c r="N10" s="69"/>
      <c r="O10" s="69"/>
      <c r="P10" s="69"/>
      <c r="Q10" s="70"/>
    </row>
    <row r="11" spans="1:17" ht="23.25" customHeight="1">
      <c r="A11" s="61">
        <v>0.5284722222222218</v>
      </c>
      <c r="B11" s="71" t="s">
        <v>28</v>
      </c>
      <c r="C11" s="63" t="s">
        <v>33</v>
      </c>
      <c r="D11" s="64">
        <v>280</v>
      </c>
      <c r="E11" s="72" t="s">
        <v>36</v>
      </c>
      <c r="F11" s="72" t="s">
        <v>37</v>
      </c>
      <c r="G11" s="72" t="s">
        <v>38</v>
      </c>
      <c r="H11" s="67"/>
      <c r="I11" s="67">
        <v>145</v>
      </c>
      <c r="J11" s="67"/>
      <c r="K11" s="67">
        <v>50</v>
      </c>
      <c r="L11" s="68">
        <f aca="true" t="shared" si="0" ref="L11:L19">SUM(H11:J11)/2.3</f>
        <v>63.04347826086957</v>
      </c>
      <c r="M11" s="69">
        <v>2</v>
      </c>
      <c r="N11" s="69"/>
      <c r="O11" s="69"/>
      <c r="P11" s="69"/>
      <c r="Q11" s="70" t="s">
        <v>39</v>
      </c>
    </row>
    <row r="12" spans="1:17" ht="23.25" customHeight="1">
      <c r="A12" s="61">
        <v>0.47013888888888866</v>
      </c>
      <c r="B12" s="71" t="s">
        <v>28</v>
      </c>
      <c r="C12" s="63" t="s">
        <v>33</v>
      </c>
      <c r="D12" s="64">
        <v>393</v>
      </c>
      <c r="E12" s="65" t="s">
        <v>40</v>
      </c>
      <c r="F12" s="65" t="s">
        <v>41</v>
      </c>
      <c r="G12" s="72"/>
      <c r="H12" s="67"/>
      <c r="I12" s="67">
        <v>144</v>
      </c>
      <c r="J12" s="67"/>
      <c r="K12" s="67">
        <v>50</v>
      </c>
      <c r="L12" s="68">
        <f t="shared" si="0"/>
        <v>62.60869565217392</v>
      </c>
      <c r="M12" s="69">
        <v>3</v>
      </c>
      <c r="N12" s="69"/>
      <c r="O12" s="69"/>
      <c r="P12" s="69"/>
      <c r="Q12" s="70" t="s">
        <v>39</v>
      </c>
    </row>
    <row r="13" spans="1:17" ht="23.25" customHeight="1">
      <c r="A13" s="61">
        <v>0.4993055555555552</v>
      </c>
      <c r="B13" s="71" t="s">
        <v>28</v>
      </c>
      <c r="C13" s="63" t="s">
        <v>33</v>
      </c>
      <c r="D13" s="64">
        <v>464</v>
      </c>
      <c r="E13" s="66" t="s">
        <v>42</v>
      </c>
      <c r="F13" s="72" t="s">
        <v>43</v>
      </c>
      <c r="G13" s="72"/>
      <c r="H13" s="67"/>
      <c r="I13" s="67">
        <v>143</v>
      </c>
      <c r="J13" s="67"/>
      <c r="K13" s="67">
        <v>50</v>
      </c>
      <c r="L13" s="68">
        <f t="shared" si="0"/>
        <v>62.173913043478265</v>
      </c>
      <c r="M13" s="69">
        <v>4</v>
      </c>
      <c r="N13" s="69"/>
      <c r="O13" s="69"/>
      <c r="P13" s="69"/>
      <c r="Q13" s="70"/>
    </row>
    <row r="14" spans="1:17" ht="23.25" customHeight="1">
      <c r="A14" s="61">
        <v>0.5333333333333329</v>
      </c>
      <c r="B14" s="71" t="s">
        <v>28</v>
      </c>
      <c r="C14" s="63" t="s">
        <v>33</v>
      </c>
      <c r="D14" s="64">
        <v>401</v>
      </c>
      <c r="E14" s="66" t="s">
        <v>44</v>
      </c>
      <c r="F14" s="66" t="s">
        <v>45</v>
      </c>
      <c r="G14" s="72"/>
      <c r="H14" s="67"/>
      <c r="I14" s="67">
        <v>141</v>
      </c>
      <c r="J14" s="67"/>
      <c r="K14" s="67">
        <v>50</v>
      </c>
      <c r="L14" s="68">
        <f t="shared" si="0"/>
        <v>61.30434782608696</v>
      </c>
      <c r="M14" s="69">
        <v>5</v>
      </c>
      <c r="N14" s="69"/>
      <c r="O14" s="69"/>
      <c r="P14" s="69"/>
      <c r="Q14" s="70"/>
    </row>
    <row r="15" spans="1:17" ht="23.25" customHeight="1">
      <c r="A15" s="61">
        <v>0.5090277777777774</v>
      </c>
      <c r="B15" s="71" t="s">
        <v>28</v>
      </c>
      <c r="C15" s="63" t="s">
        <v>33</v>
      </c>
      <c r="D15" s="64">
        <v>384</v>
      </c>
      <c r="E15" s="66" t="s">
        <v>46</v>
      </c>
      <c r="F15" s="66" t="s">
        <v>47</v>
      </c>
      <c r="G15" s="66"/>
      <c r="H15" s="67"/>
      <c r="I15" s="67">
        <v>140</v>
      </c>
      <c r="J15" s="67"/>
      <c r="K15" s="67">
        <v>48</v>
      </c>
      <c r="L15" s="68">
        <f t="shared" si="0"/>
        <v>60.86956521739131</v>
      </c>
      <c r="M15" s="69">
        <v>6</v>
      </c>
      <c r="N15" s="69"/>
      <c r="O15" s="69"/>
      <c r="P15" s="69"/>
      <c r="Q15" s="70"/>
    </row>
    <row r="16" spans="1:17" ht="23.25" customHeight="1">
      <c r="A16" s="61">
        <v>0.5236111111111107</v>
      </c>
      <c r="B16" s="71" t="s">
        <v>28</v>
      </c>
      <c r="C16" s="63" t="s">
        <v>33</v>
      </c>
      <c r="D16" s="64">
        <v>135</v>
      </c>
      <c r="E16" s="66" t="s">
        <v>48</v>
      </c>
      <c r="F16" s="66" t="s">
        <v>49</v>
      </c>
      <c r="G16" s="66"/>
      <c r="H16" s="67"/>
      <c r="I16" s="67">
        <v>137</v>
      </c>
      <c r="J16" s="67"/>
      <c r="K16" s="67">
        <v>48</v>
      </c>
      <c r="L16" s="68">
        <f t="shared" si="0"/>
        <v>59.56521739130435</v>
      </c>
      <c r="M16" s="69">
        <v>7</v>
      </c>
      <c r="N16" s="69"/>
      <c r="O16" s="69"/>
      <c r="P16" s="69"/>
      <c r="Q16" s="70"/>
    </row>
    <row r="17" spans="1:17" ht="23.25" customHeight="1">
      <c r="A17" s="61">
        <v>0.46527777777777757</v>
      </c>
      <c r="B17" s="71" t="s">
        <v>28</v>
      </c>
      <c r="C17" s="63" t="s">
        <v>33</v>
      </c>
      <c r="D17" s="64">
        <v>197</v>
      </c>
      <c r="E17" s="72" t="s">
        <v>50</v>
      </c>
      <c r="F17" s="72" t="s">
        <v>51</v>
      </c>
      <c r="G17" s="72"/>
      <c r="H17" s="67"/>
      <c r="I17" s="67">
        <v>136</v>
      </c>
      <c r="J17" s="67"/>
      <c r="K17" s="67">
        <v>48</v>
      </c>
      <c r="L17" s="68">
        <f t="shared" si="0"/>
        <v>59.1304347826087</v>
      </c>
      <c r="M17" s="69">
        <v>8</v>
      </c>
      <c r="N17" s="69"/>
      <c r="O17" s="69"/>
      <c r="P17" s="69"/>
      <c r="Q17" s="70"/>
    </row>
    <row r="18" spans="1:17" ht="23.25" customHeight="1">
      <c r="A18" s="61">
        <v>0.4215277777777778</v>
      </c>
      <c r="B18" s="71" t="s">
        <v>28</v>
      </c>
      <c r="C18" s="63" t="s">
        <v>33</v>
      </c>
      <c r="D18" s="64">
        <v>423</v>
      </c>
      <c r="E18" s="66" t="s">
        <v>52</v>
      </c>
      <c r="F18" s="66" t="s">
        <v>53</v>
      </c>
      <c r="G18" s="72"/>
      <c r="H18" s="67"/>
      <c r="I18" s="67">
        <v>135</v>
      </c>
      <c r="J18" s="67"/>
      <c r="K18" s="67">
        <v>48</v>
      </c>
      <c r="L18" s="68">
        <f t="shared" si="0"/>
        <v>58.69565217391305</v>
      </c>
      <c r="M18" s="69">
        <v>9</v>
      </c>
      <c r="N18" s="69"/>
      <c r="O18" s="69"/>
      <c r="P18" s="69"/>
      <c r="Q18" s="70"/>
    </row>
    <row r="19" spans="1:17" ht="23.25" customHeight="1">
      <c r="A19" s="61">
        <v>0.4263888888888889</v>
      </c>
      <c r="B19" s="71" t="s">
        <v>28</v>
      </c>
      <c r="C19" s="63" t="s">
        <v>33</v>
      </c>
      <c r="D19" s="64">
        <v>667</v>
      </c>
      <c r="E19" s="66" t="s">
        <v>54</v>
      </c>
      <c r="F19" s="66" t="s">
        <v>55</v>
      </c>
      <c r="G19" s="72"/>
      <c r="H19" s="67"/>
      <c r="I19" s="67">
        <v>131</v>
      </c>
      <c r="J19" s="67"/>
      <c r="K19" s="67">
        <v>46</v>
      </c>
      <c r="L19" s="68">
        <f t="shared" si="0"/>
        <v>56.95652173913044</v>
      </c>
      <c r="M19" s="69">
        <v>10</v>
      </c>
      <c r="N19" s="69"/>
      <c r="O19" s="69"/>
      <c r="P19" s="69"/>
      <c r="Q19" s="70"/>
    </row>
    <row r="20" spans="1:17" ht="23.25" customHeight="1">
      <c r="A20" s="61">
        <v>0.43611111111111106</v>
      </c>
      <c r="B20" s="62" t="s">
        <v>32</v>
      </c>
      <c r="C20" s="63" t="s">
        <v>33</v>
      </c>
      <c r="D20" s="64">
        <v>105</v>
      </c>
      <c r="E20" s="73" t="s">
        <v>56</v>
      </c>
      <c r="F20" s="73" t="s">
        <v>57</v>
      </c>
      <c r="G20" s="72"/>
      <c r="H20" s="67">
        <v>148</v>
      </c>
      <c r="I20" s="67"/>
      <c r="J20" s="67"/>
      <c r="K20" s="67">
        <v>58</v>
      </c>
      <c r="L20" s="68">
        <f>SUM(H20:J20)/2.6</f>
        <v>56.92307692307692</v>
      </c>
      <c r="M20" s="69">
        <v>11</v>
      </c>
      <c r="N20" s="69"/>
      <c r="O20" s="69"/>
      <c r="P20" s="69"/>
      <c r="Q20" s="70"/>
    </row>
    <row r="21" spans="1:17" ht="23.25" customHeight="1">
      <c r="A21" s="61">
        <v>0.4166666666666667</v>
      </c>
      <c r="B21" s="71" t="s">
        <v>28</v>
      </c>
      <c r="C21" s="63" t="s">
        <v>33</v>
      </c>
      <c r="D21" s="64">
        <v>10</v>
      </c>
      <c r="E21" s="73" t="s">
        <v>58</v>
      </c>
      <c r="F21" s="73" t="s">
        <v>59</v>
      </c>
      <c r="G21" s="72"/>
      <c r="H21" s="67"/>
      <c r="I21" s="67">
        <v>129</v>
      </c>
      <c r="J21" s="67"/>
      <c r="K21" s="67">
        <v>44</v>
      </c>
      <c r="L21" s="68">
        <f>SUM(H21:J21)/2.3</f>
        <v>56.08695652173913</v>
      </c>
      <c r="M21" s="69">
        <v>12</v>
      </c>
      <c r="N21" s="69"/>
      <c r="O21" s="69"/>
      <c r="P21" s="69"/>
      <c r="Q21" s="70"/>
    </row>
    <row r="22" spans="1:17" ht="23.25" customHeight="1">
      <c r="A22" s="61">
        <v>0.44097222222222215</v>
      </c>
      <c r="B22" s="62" t="s">
        <v>32</v>
      </c>
      <c r="C22" s="63" t="s">
        <v>33</v>
      </c>
      <c r="D22" s="64">
        <v>467</v>
      </c>
      <c r="E22" s="66" t="s">
        <v>60</v>
      </c>
      <c r="F22" s="66" t="s">
        <v>61</v>
      </c>
      <c r="G22" s="66"/>
      <c r="H22" s="67">
        <v>145</v>
      </c>
      <c r="I22" s="67"/>
      <c r="J22" s="67"/>
      <c r="K22" s="67">
        <v>58</v>
      </c>
      <c r="L22" s="68">
        <f>SUM(H22:J22)/2.6</f>
        <v>55.76923076923077</v>
      </c>
      <c r="M22" s="69">
        <v>13</v>
      </c>
      <c r="N22" s="69"/>
      <c r="O22" s="69"/>
      <c r="P22" s="69"/>
      <c r="Q22" s="70"/>
    </row>
    <row r="23" spans="1:17" ht="23.25" customHeight="1">
      <c r="A23" s="61">
        <v>0.5041666666666663</v>
      </c>
      <c r="B23" s="71" t="s">
        <v>28</v>
      </c>
      <c r="C23" s="63" t="s">
        <v>33</v>
      </c>
      <c r="D23" s="64">
        <v>383</v>
      </c>
      <c r="E23" s="65" t="s">
        <v>62</v>
      </c>
      <c r="F23" s="65" t="s">
        <v>63</v>
      </c>
      <c r="G23" s="72"/>
      <c r="H23" s="67"/>
      <c r="I23" s="67">
        <v>124</v>
      </c>
      <c r="J23" s="67"/>
      <c r="K23" s="67">
        <v>42</v>
      </c>
      <c r="L23" s="68">
        <f>SUM(H23:J23)/2.3</f>
        <v>53.913043478260875</v>
      </c>
      <c r="M23" s="69">
        <v>14</v>
      </c>
      <c r="N23" s="69"/>
      <c r="O23" s="69"/>
      <c r="P23" s="69"/>
      <c r="Q23" s="70"/>
    </row>
    <row r="24" spans="1:17" ht="23.25" customHeight="1">
      <c r="A24" s="61">
        <v>0.44583333333333325</v>
      </c>
      <c r="B24" s="62" t="s">
        <v>32</v>
      </c>
      <c r="C24" s="63" t="s">
        <v>33</v>
      </c>
      <c r="D24" s="64">
        <v>386</v>
      </c>
      <c r="E24" s="65" t="s">
        <v>64</v>
      </c>
      <c r="F24" s="65" t="s">
        <v>49</v>
      </c>
      <c r="G24" s="66"/>
      <c r="H24" s="67">
        <v>133</v>
      </c>
      <c r="I24" s="67"/>
      <c r="J24" s="67"/>
      <c r="K24" s="67">
        <v>50</v>
      </c>
      <c r="L24" s="68">
        <f>SUM(H24:J24)/2.6</f>
        <v>51.15384615384615</v>
      </c>
      <c r="M24" s="69">
        <v>15</v>
      </c>
      <c r="N24" s="69"/>
      <c r="O24" s="69"/>
      <c r="P24" s="69"/>
      <c r="Q24" s="70"/>
    </row>
    <row r="25" spans="1:17" ht="23.25" customHeight="1">
      <c r="A25" s="61">
        <v>0.49444444444444413</v>
      </c>
      <c r="B25" s="71" t="s">
        <v>28</v>
      </c>
      <c r="C25" s="63" t="s">
        <v>33</v>
      </c>
      <c r="D25" s="64">
        <v>402</v>
      </c>
      <c r="E25" s="66" t="s">
        <v>65</v>
      </c>
      <c r="F25" s="66" t="s">
        <v>66</v>
      </c>
      <c r="G25" s="66"/>
      <c r="H25" s="67"/>
      <c r="I25" s="67">
        <v>109</v>
      </c>
      <c r="J25" s="67"/>
      <c r="K25" s="67">
        <v>42</v>
      </c>
      <c r="L25" s="68">
        <f>SUM(H25:J25)/2.3</f>
        <v>47.39130434782609</v>
      </c>
      <c r="M25" s="69">
        <v>16</v>
      </c>
      <c r="N25" s="69"/>
      <c r="O25" s="69"/>
      <c r="P25" s="69"/>
      <c r="Q25" s="70"/>
    </row>
    <row r="26" spans="1:17" ht="15.75">
      <c r="A26" s="61">
        <v>0.538194444444444</v>
      </c>
      <c r="B26" s="73" t="s">
        <v>67</v>
      </c>
      <c r="C26" s="73"/>
      <c r="D26" s="73"/>
      <c r="E26" s="74"/>
      <c r="F26" s="73"/>
      <c r="G26" s="73"/>
      <c r="H26" s="67"/>
      <c r="I26" s="67"/>
      <c r="J26" s="67"/>
      <c r="K26" s="67"/>
      <c r="L26" s="68"/>
      <c r="M26" s="69"/>
      <c r="N26" s="69"/>
      <c r="O26" s="69"/>
      <c r="P26" s="69"/>
      <c r="Q26" s="70"/>
    </row>
    <row r="27" spans="1:17" ht="6.75" customHeight="1" thickBot="1">
      <c r="A27" s="75"/>
      <c r="B27" s="76"/>
      <c r="C27" s="76"/>
      <c r="D27" s="76"/>
      <c r="E27" s="76"/>
      <c r="F27" s="76"/>
      <c r="G27" s="76"/>
      <c r="H27" s="77"/>
      <c r="I27" s="77"/>
      <c r="J27" s="77"/>
      <c r="K27" s="77"/>
      <c r="L27" s="78"/>
      <c r="M27" s="79"/>
      <c r="N27" s="79"/>
      <c r="O27" s="79"/>
      <c r="P27" s="79"/>
      <c r="Q27" s="80"/>
    </row>
    <row r="28" spans="1:17" ht="5.25" customHeight="1" thickBo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ht="26.25" thickBot="1">
      <c r="A29" s="1" t="s">
        <v>0</v>
      </c>
      <c r="B29" s="2"/>
      <c r="C29" s="2"/>
      <c r="D29" s="2"/>
      <c r="E29" s="2"/>
      <c r="F29" s="2"/>
      <c r="G29" s="3" t="s">
        <v>1</v>
      </c>
      <c r="H29" s="3"/>
      <c r="I29" s="3"/>
      <c r="J29" s="3"/>
      <c r="K29" s="3"/>
      <c r="L29" s="4"/>
      <c r="M29" s="5" t="s">
        <v>2</v>
      </c>
      <c r="N29" s="6"/>
      <c r="O29" s="6"/>
      <c r="P29" s="7">
        <v>12</v>
      </c>
      <c r="Q29" s="8">
        <v>12</v>
      </c>
    </row>
    <row r="30" spans="1:17" ht="20.25" thickBot="1">
      <c r="A30" s="9" t="s">
        <v>3</v>
      </c>
      <c r="B30" s="10"/>
      <c r="C30" s="10"/>
      <c r="D30" s="10"/>
      <c r="E30" s="10"/>
      <c r="F30" s="10"/>
      <c r="G30" s="11" t="s">
        <v>4</v>
      </c>
      <c r="H30" s="82" t="s">
        <v>68</v>
      </c>
      <c r="I30" s="82"/>
      <c r="J30" s="82"/>
      <c r="K30" s="82"/>
      <c r="L30" s="13"/>
      <c r="M30" s="14" t="s">
        <v>6</v>
      </c>
      <c r="N30" s="15"/>
      <c r="O30" s="16"/>
      <c r="P30" s="17">
        <f>SUM(L38:L50)/Q29</f>
        <v>58.0331088664422</v>
      </c>
      <c r="Q30" s="18"/>
    </row>
    <row r="31" spans="1:17" ht="19.5" thickBot="1">
      <c r="A31" s="9" t="s">
        <v>69</v>
      </c>
      <c r="B31" s="10"/>
      <c r="C31" s="10"/>
      <c r="D31" s="10"/>
      <c r="E31" s="10"/>
      <c r="F31" s="10"/>
      <c r="G31" s="19" t="s">
        <v>8</v>
      </c>
      <c r="H31" s="20" t="s">
        <v>70</v>
      </c>
      <c r="I31" s="20"/>
      <c r="J31" s="20"/>
      <c r="K31" s="20"/>
      <c r="L31" s="21"/>
      <c r="M31" s="21"/>
      <c r="N31" s="22"/>
      <c r="O31" s="23" t="s">
        <v>71</v>
      </c>
      <c r="P31" s="23"/>
      <c r="Q31" s="24"/>
    </row>
    <row r="32" spans="1:17" ht="19.5" customHeight="1">
      <c r="A32" s="25" t="s">
        <v>11</v>
      </c>
      <c r="B32" s="26"/>
      <c r="C32" s="26"/>
      <c r="D32" s="26"/>
      <c r="E32" s="26"/>
      <c r="F32" s="27"/>
      <c r="G32" s="28"/>
      <c r="H32" s="29" t="s">
        <v>72</v>
      </c>
      <c r="I32" s="29"/>
      <c r="J32" s="30"/>
      <c r="K32" s="30"/>
      <c r="L32" s="31"/>
      <c r="M32" s="32"/>
      <c r="N32" s="32"/>
      <c r="O32" s="33"/>
      <c r="P32" s="33"/>
      <c r="Q32" s="24"/>
    </row>
    <row r="33" spans="1:17" ht="18" customHeight="1" thickBot="1">
      <c r="A33" s="34" t="s">
        <v>73</v>
      </c>
      <c r="B33" s="35"/>
      <c r="C33" s="35"/>
      <c r="D33" s="35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3"/>
      <c r="P33" s="33"/>
      <c r="Q33" s="24"/>
    </row>
    <row r="34" spans="1:17" ht="5.25" customHeight="1" thickBot="1">
      <c r="A34" s="38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5.75">
      <c r="A35" s="42" t="s">
        <v>14</v>
      </c>
      <c r="B35" s="43" t="s">
        <v>15</v>
      </c>
      <c r="C35" s="43" t="s">
        <v>16</v>
      </c>
      <c r="D35" s="43" t="s">
        <v>17</v>
      </c>
      <c r="E35" s="44" t="s">
        <v>18</v>
      </c>
      <c r="F35" s="44" t="s">
        <v>19</v>
      </c>
      <c r="G35" s="45" t="s">
        <v>20</v>
      </c>
      <c r="H35" s="46" t="s">
        <v>21</v>
      </c>
      <c r="I35" s="46" t="s">
        <v>21</v>
      </c>
      <c r="J35" s="46" t="s">
        <v>21</v>
      </c>
      <c r="K35" s="43" t="s">
        <v>22</v>
      </c>
      <c r="L35" s="43" t="s">
        <v>23</v>
      </c>
      <c r="M35" s="47" t="s">
        <v>24</v>
      </c>
      <c r="N35" s="47"/>
      <c r="O35" s="47"/>
      <c r="P35" s="47"/>
      <c r="Q35" s="48"/>
    </row>
    <row r="36" spans="1:17" ht="16.5" thickBot="1">
      <c r="A36" s="49"/>
      <c r="B36" s="50"/>
      <c r="C36" s="51" t="s">
        <v>25</v>
      </c>
      <c r="D36" s="52"/>
      <c r="E36" s="53"/>
      <c r="F36" s="53"/>
      <c r="G36" s="52" t="s">
        <v>26</v>
      </c>
      <c r="H36" s="54" t="s">
        <v>27</v>
      </c>
      <c r="I36" s="54" t="s">
        <v>74</v>
      </c>
      <c r="J36" s="54"/>
      <c r="K36" s="52" t="s">
        <v>25</v>
      </c>
      <c r="L36" s="52"/>
      <c r="M36" s="52" t="s">
        <v>29</v>
      </c>
      <c r="N36" s="52" t="s">
        <v>30</v>
      </c>
      <c r="O36" s="52"/>
      <c r="P36" s="52"/>
      <c r="Q36" s="55" t="s">
        <v>31</v>
      </c>
    </row>
    <row r="37" spans="1:17" ht="5.25" customHeight="1">
      <c r="A37" s="56"/>
      <c r="B37" s="58"/>
      <c r="C37" s="58"/>
      <c r="D37" s="58"/>
      <c r="E37" s="59"/>
      <c r="F37" s="59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60"/>
    </row>
    <row r="38" spans="1:17" ht="23.25" customHeight="1">
      <c r="A38" s="61">
        <v>0.47986111111111085</v>
      </c>
      <c r="B38" s="71" t="s">
        <v>74</v>
      </c>
      <c r="C38" s="63" t="s">
        <v>33</v>
      </c>
      <c r="D38" s="64">
        <v>384</v>
      </c>
      <c r="E38" s="66" t="s">
        <v>46</v>
      </c>
      <c r="F38" s="66" t="s">
        <v>47</v>
      </c>
      <c r="G38" s="66"/>
      <c r="H38" s="67"/>
      <c r="I38" s="67">
        <v>147</v>
      </c>
      <c r="J38" s="67"/>
      <c r="K38" s="67">
        <v>54</v>
      </c>
      <c r="L38" s="68">
        <f aca="true" t="shared" si="1" ref="L38:L46">SUM(H38:J38)/2.2</f>
        <v>66.81818181818181</v>
      </c>
      <c r="M38" s="69">
        <v>1</v>
      </c>
      <c r="N38" s="69"/>
      <c r="O38" s="69"/>
      <c r="P38" s="69"/>
      <c r="Q38" s="70" t="s">
        <v>39</v>
      </c>
    </row>
    <row r="39" spans="1:17" ht="23.25" customHeight="1">
      <c r="A39" s="61">
        <v>0.48472222222222194</v>
      </c>
      <c r="B39" s="71" t="s">
        <v>74</v>
      </c>
      <c r="C39" s="63" t="s">
        <v>33</v>
      </c>
      <c r="D39" s="64">
        <v>482</v>
      </c>
      <c r="E39" s="83" t="s">
        <v>75</v>
      </c>
      <c r="F39" s="66" t="s">
        <v>76</v>
      </c>
      <c r="G39" s="72"/>
      <c r="H39" s="67"/>
      <c r="I39" s="67">
        <v>145</v>
      </c>
      <c r="J39" s="67"/>
      <c r="K39" s="67">
        <v>52</v>
      </c>
      <c r="L39" s="68">
        <f t="shared" si="1"/>
        <v>65.9090909090909</v>
      </c>
      <c r="M39" s="69">
        <v>2</v>
      </c>
      <c r="N39" s="69"/>
      <c r="O39" s="69"/>
      <c r="P39" s="69"/>
      <c r="Q39" s="70" t="s">
        <v>39</v>
      </c>
    </row>
    <row r="40" spans="1:17" ht="23.25" customHeight="1">
      <c r="A40" s="61">
        <v>0.5090277777777774</v>
      </c>
      <c r="B40" s="71" t="s">
        <v>74</v>
      </c>
      <c r="C40" s="63" t="s">
        <v>33</v>
      </c>
      <c r="D40" s="64">
        <v>619</v>
      </c>
      <c r="E40" s="66" t="s">
        <v>77</v>
      </c>
      <c r="F40" s="66" t="s">
        <v>78</v>
      </c>
      <c r="G40" s="72" t="s">
        <v>79</v>
      </c>
      <c r="H40" s="67"/>
      <c r="I40" s="67">
        <v>133</v>
      </c>
      <c r="J40" s="67"/>
      <c r="K40" s="67">
        <v>48</v>
      </c>
      <c r="L40" s="68">
        <f t="shared" si="1"/>
        <v>60.454545454545446</v>
      </c>
      <c r="M40" s="69">
        <v>3</v>
      </c>
      <c r="N40" s="69"/>
      <c r="O40" s="69"/>
      <c r="P40" s="69"/>
      <c r="Q40" s="70"/>
    </row>
    <row r="41" spans="1:17" ht="23.25" customHeight="1">
      <c r="A41" s="61">
        <v>0.5041666666666663</v>
      </c>
      <c r="B41" s="71" t="s">
        <v>74</v>
      </c>
      <c r="C41" s="63" t="s">
        <v>33</v>
      </c>
      <c r="D41" s="64">
        <v>614</v>
      </c>
      <c r="E41" s="72" t="s">
        <v>80</v>
      </c>
      <c r="F41" s="72" t="s">
        <v>81</v>
      </c>
      <c r="G41" s="72" t="s">
        <v>79</v>
      </c>
      <c r="H41" s="67"/>
      <c r="I41" s="67">
        <v>130</v>
      </c>
      <c r="J41" s="67"/>
      <c r="K41" s="67">
        <v>48</v>
      </c>
      <c r="L41" s="68">
        <f t="shared" si="1"/>
        <v>59.090909090909086</v>
      </c>
      <c r="M41" s="69">
        <v>4</v>
      </c>
      <c r="N41" s="69"/>
      <c r="O41" s="69"/>
      <c r="P41" s="69"/>
      <c r="Q41" s="70"/>
    </row>
    <row r="42" spans="1:17" ht="23.25" customHeight="1">
      <c r="A42" s="61">
        <v>0.43611111111111106</v>
      </c>
      <c r="B42" s="71" t="s">
        <v>74</v>
      </c>
      <c r="C42" s="63" t="s">
        <v>33</v>
      </c>
      <c r="D42" s="64">
        <v>197</v>
      </c>
      <c r="E42" s="72" t="s">
        <v>50</v>
      </c>
      <c r="F42" s="72" t="s">
        <v>51</v>
      </c>
      <c r="G42" s="72"/>
      <c r="H42" s="67"/>
      <c r="I42" s="67">
        <v>130</v>
      </c>
      <c r="J42" s="67"/>
      <c r="K42" s="67">
        <v>46</v>
      </c>
      <c r="L42" s="68">
        <f t="shared" si="1"/>
        <v>59.090909090909086</v>
      </c>
      <c r="M42" s="69">
        <v>5</v>
      </c>
      <c r="N42" s="69"/>
      <c r="O42" s="69"/>
      <c r="P42" s="69"/>
      <c r="Q42" s="70"/>
    </row>
    <row r="43" spans="1:17" ht="23.25" customHeight="1">
      <c r="A43" s="61">
        <v>0.44097222222222215</v>
      </c>
      <c r="B43" s="71" t="s">
        <v>74</v>
      </c>
      <c r="C43" s="63" t="s">
        <v>33</v>
      </c>
      <c r="D43" s="64">
        <v>393</v>
      </c>
      <c r="E43" s="65" t="s">
        <v>40</v>
      </c>
      <c r="F43" s="65" t="s">
        <v>41</v>
      </c>
      <c r="G43" s="72"/>
      <c r="H43" s="67"/>
      <c r="I43" s="67">
        <v>129</v>
      </c>
      <c r="J43" s="67"/>
      <c r="K43" s="67">
        <v>48</v>
      </c>
      <c r="L43" s="68">
        <f t="shared" si="1"/>
        <v>58.63636363636363</v>
      </c>
      <c r="M43" s="69">
        <v>6</v>
      </c>
      <c r="N43" s="69"/>
      <c r="O43" s="69"/>
      <c r="P43" s="69"/>
      <c r="Q43" s="70"/>
    </row>
    <row r="44" spans="1:17" ht="23.25" customHeight="1">
      <c r="A44" s="61">
        <v>0.4506944444444443</v>
      </c>
      <c r="B44" s="71" t="s">
        <v>74</v>
      </c>
      <c r="C44" s="63" t="s">
        <v>33</v>
      </c>
      <c r="D44" s="64">
        <v>667</v>
      </c>
      <c r="E44" s="66" t="s">
        <v>54</v>
      </c>
      <c r="F44" s="66" t="s">
        <v>55</v>
      </c>
      <c r="G44" s="72"/>
      <c r="H44" s="67"/>
      <c r="I44" s="67">
        <v>128</v>
      </c>
      <c r="J44" s="67"/>
      <c r="K44" s="67">
        <v>46</v>
      </c>
      <c r="L44" s="68">
        <f t="shared" si="1"/>
        <v>58.18181818181818</v>
      </c>
      <c r="M44" s="69" t="s">
        <v>82</v>
      </c>
      <c r="N44" s="69"/>
      <c r="O44" s="69"/>
      <c r="P44" s="69"/>
      <c r="Q44" s="70"/>
    </row>
    <row r="45" spans="1:17" ht="23.25" customHeight="1">
      <c r="A45" s="61">
        <v>0.47013888888888866</v>
      </c>
      <c r="B45" s="71" t="s">
        <v>74</v>
      </c>
      <c r="C45" s="63" t="s">
        <v>33</v>
      </c>
      <c r="D45" s="64">
        <v>464</v>
      </c>
      <c r="E45" s="66" t="s">
        <v>42</v>
      </c>
      <c r="F45" s="72" t="s">
        <v>43</v>
      </c>
      <c r="G45" s="72"/>
      <c r="H45" s="67"/>
      <c r="I45" s="67">
        <v>128</v>
      </c>
      <c r="J45" s="67"/>
      <c r="K45" s="67">
        <v>46</v>
      </c>
      <c r="L45" s="68">
        <f t="shared" si="1"/>
        <v>58.18181818181818</v>
      </c>
      <c r="M45" s="69" t="s">
        <v>82</v>
      </c>
      <c r="N45" s="69"/>
      <c r="O45" s="69"/>
      <c r="P45" s="69"/>
      <c r="Q45" s="70"/>
    </row>
    <row r="46" spans="1:17" ht="23.25" customHeight="1">
      <c r="A46" s="61">
        <v>0.4993055555555552</v>
      </c>
      <c r="B46" s="71" t="s">
        <v>74</v>
      </c>
      <c r="C46" s="63" t="s">
        <v>33</v>
      </c>
      <c r="D46" s="64">
        <v>400</v>
      </c>
      <c r="E46" s="66" t="s">
        <v>83</v>
      </c>
      <c r="F46" s="66" t="s">
        <v>84</v>
      </c>
      <c r="G46" s="72"/>
      <c r="H46" s="67"/>
      <c r="I46" s="67">
        <v>128</v>
      </c>
      <c r="J46" s="67"/>
      <c r="K46" s="67">
        <v>46</v>
      </c>
      <c r="L46" s="68">
        <f t="shared" si="1"/>
        <v>58.18181818181818</v>
      </c>
      <c r="M46" s="69" t="s">
        <v>82</v>
      </c>
      <c r="N46" s="69"/>
      <c r="O46" s="69"/>
      <c r="P46" s="69"/>
      <c r="Q46" s="70"/>
    </row>
    <row r="47" spans="1:17" ht="23.25" customHeight="1">
      <c r="A47" s="61">
        <v>0.4166666666666667</v>
      </c>
      <c r="B47" s="84" t="s">
        <v>85</v>
      </c>
      <c r="C47" s="63" t="s">
        <v>33</v>
      </c>
      <c r="D47" s="64">
        <v>467</v>
      </c>
      <c r="E47" s="66" t="s">
        <v>60</v>
      </c>
      <c r="F47" s="66" t="s">
        <v>61</v>
      </c>
      <c r="G47" s="66"/>
      <c r="H47" s="67">
        <v>140</v>
      </c>
      <c r="I47" s="67"/>
      <c r="J47" s="67"/>
      <c r="K47" s="67">
        <v>63</v>
      </c>
      <c r="L47" s="68">
        <f>SUM(H47:J47)/2.7</f>
        <v>51.85185185185185</v>
      </c>
      <c r="M47" s="69">
        <v>10</v>
      </c>
      <c r="N47" s="69"/>
      <c r="O47" s="69"/>
      <c r="P47" s="69"/>
      <c r="Q47" s="70"/>
    </row>
    <row r="48" spans="1:17" ht="23.25" customHeight="1">
      <c r="A48" s="61">
        <v>0.475</v>
      </c>
      <c r="B48" s="71" t="s">
        <v>74</v>
      </c>
      <c r="C48" s="63" t="s">
        <v>33</v>
      </c>
      <c r="D48" s="64">
        <v>383</v>
      </c>
      <c r="E48" s="65" t="s">
        <v>62</v>
      </c>
      <c r="F48" s="65" t="s">
        <v>63</v>
      </c>
      <c r="G48" s="72"/>
      <c r="H48" s="67"/>
      <c r="I48" s="67">
        <v>111</v>
      </c>
      <c r="J48" s="67"/>
      <c r="K48" s="67">
        <v>42</v>
      </c>
      <c r="L48" s="68">
        <f>SUM(H48:J48)/2.2</f>
        <v>50.45454545454545</v>
      </c>
      <c r="M48" s="69">
        <v>11</v>
      </c>
      <c r="N48" s="69"/>
      <c r="O48" s="69"/>
      <c r="P48" s="69"/>
      <c r="Q48" s="70"/>
    </row>
    <row r="49" spans="1:17" ht="23.25" customHeight="1">
      <c r="A49" s="61">
        <v>0.4215277777777778</v>
      </c>
      <c r="B49" s="71" t="s">
        <v>74</v>
      </c>
      <c r="C49" s="63" t="s">
        <v>33</v>
      </c>
      <c r="D49" s="64">
        <v>388</v>
      </c>
      <c r="E49" s="66" t="s">
        <v>86</v>
      </c>
      <c r="F49" s="66" t="s">
        <v>87</v>
      </c>
      <c r="G49" s="66"/>
      <c r="H49" s="67"/>
      <c r="I49" s="67">
        <v>109</v>
      </c>
      <c r="J49" s="67"/>
      <c r="K49" s="67">
        <v>42</v>
      </c>
      <c r="L49" s="68">
        <f>SUM(H49:J49)/2.2</f>
        <v>49.54545454545454</v>
      </c>
      <c r="M49" s="69">
        <v>12</v>
      </c>
      <c r="N49" s="69"/>
      <c r="O49" s="69"/>
      <c r="P49" s="69"/>
      <c r="Q49" s="70"/>
    </row>
    <row r="50" spans="1:17" ht="15.75">
      <c r="A50" s="61">
        <v>0.5138888888888885</v>
      </c>
      <c r="B50" s="73" t="s">
        <v>67</v>
      </c>
      <c r="C50" s="73"/>
      <c r="D50" s="73"/>
      <c r="E50" s="74" t="s">
        <v>25</v>
      </c>
      <c r="F50" s="73"/>
      <c r="G50" s="73"/>
      <c r="H50" s="67"/>
      <c r="I50" s="67"/>
      <c r="J50" s="67"/>
      <c r="K50" s="67"/>
      <c r="L50" s="68"/>
      <c r="M50" s="69"/>
      <c r="N50" s="69"/>
      <c r="O50" s="69"/>
      <c r="P50" s="69"/>
      <c r="Q50" s="70"/>
    </row>
    <row r="51" spans="1:17" ht="5.25" customHeight="1" thickBot="1">
      <c r="A51" s="85"/>
      <c r="B51" s="86"/>
      <c r="C51" s="87"/>
      <c r="D51" s="87"/>
      <c r="E51" s="87"/>
      <c r="F51" s="87"/>
      <c r="G51" s="87"/>
      <c r="H51" s="88"/>
      <c r="I51" s="88"/>
      <c r="J51" s="88"/>
      <c r="K51" s="88"/>
      <c r="L51" s="89"/>
      <c r="M51" s="90"/>
      <c r="N51" s="90"/>
      <c r="O51" s="90"/>
      <c r="P51" s="90"/>
      <c r="Q51" s="91"/>
    </row>
    <row r="52" spans="1:17" ht="5.25" customHeight="1" thickBot="1">
      <c r="A52" s="92" t="s">
        <v>25</v>
      </c>
      <c r="B52" s="93" t="s">
        <v>25</v>
      </c>
      <c r="C52" s="93"/>
      <c r="D52" s="93"/>
      <c r="E52" s="93"/>
      <c r="F52" s="93"/>
      <c r="G52" s="93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6.25" thickBot="1">
      <c r="A53" s="1" t="s">
        <v>0</v>
      </c>
      <c r="B53" s="2"/>
      <c r="C53" s="2"/>
      <c r="D53" s="2"/>
      <c r="E53" s="2"/>
      <c r="F53" s="2"/>
      <c r="G53" s="3" t="s">
        <v>1</v>
      </c>
      <c r="H53" s="3"/>
      <c r="I53" s="3"/>
      <c r="J53" s="3"/>
      <c r="K53" s="3"/>
      <c r="L53" s="4"/>
      <c r="M53" s="5" t="s">
        <v>2</v>
      </c>
      <c r="N53" s="6"/>
      <c r="O53" s="6"/>
      <c r="P53" s="7">
        <v>10</v>
      </c>
      <c r="Q53" s="8">
        <v>10</v>
      </c>
    </row>
    <row r="54" spans="1:17" ht="20.25" thickBot="1">
      <c r="A54" s="9" t="s">
        <v>3</v>
      </c>
      <c r="B54" s="10"/>
      <c r="C54" s="10"/>
      <c r="D54" s="10"/>
      <c r="E54" s="10"/>
      <c r="F54" s="10"/>
      <c r="G54" s="11" t="s">
        <v>4</v>
      </c>
      <c r="H54" s="82" t="s">
        <v>88</v>
      </c>
      <c r="I54" s="82"/>
      <c r="J54" s="82"/>
      <c r="K54" s="82"/>
      <c r="L54" s="13"/>
      <c r="M54" s="14" t="s">
        <v>6</v>
      </c>
      <c r="N54" s="15"/>
      <c r="O54" s="16"/>
      <c r="P54" s="17">
        <f>SUM(L62:L72)/Q53</f>
        <v>59.10344827586207</v>
      </c>
      <c r="Q54" s="18"/>
    </row>
    <row r="55" spans="1:17" ht="19.5" thickBot="1">
      <c r="A55" s="9" t="s">
        <v>89</v>
      </c>
      <c r="B55" s="10"/>
      <c r="C55" s="10"/>
      <c r="D55" s="10"/>
      <c r="E55" s="10"/>
      <c r="F55" s="10"/>
      <c r="G55" s="19" t="s">
        <v>8</v>
      </c>
      <c r="H55" s="94" t="s">
        <v>90</v>
      </c>
      <c r="I55" s="94"/>
      <c r="J55" s="94"/>
      <c r="K55" s="94"/>
      <c r="L55" s="95"/>
      <c r="M55" s="21"/>
      <c r="N55" s="22"/>
      <c r="O55" s="23">
        <v>290</v>
      </c>
      <c r="P55" s="23"/>
      <c r="Q55" s="24"/>
    </row>
    <row r="56" spans="1:17" ht="19.5" customHeight="1">
      <c r="A56" s="25" t="s">
        <v>91</v>
      </c>
      <c r="B56" s="26"/>
      <c r="C56" s="26"/>
      <c r="D56" s="26"/>
      <c r="E56" s="26"/>
      <c r="F56" s="27"/>
      <c r="G56" s="28"/>
      <c r="H56" s="29" t="s">
        <v>72</v>
      </c>
      <c r="I56" s="29"/>
      <c r="J56" s="30"/>
      <c r="K56" s="30"/>
      <c r="L56" s="31"/>
      <c r="M56" s="32"/>
      <c r="N56" s="32"/>
      <c r="O56" s="33"/>
      <c r="P56" s="33"/>
      <c r="Q56" s="24"/>
    </row>
    <row r="57" spans="1:17" ht="18" thickBot="1">
      <c r="A57" s="34" t="s">
        <v>92</v>
      </c>
      <c r="B57" s="35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  <c r="N57" s="37"/>
      <c r="O57" s="33"/>
      <c r="P57" s="33"/>
      <c r="Q57" s="24"/>
    </row>
    <row r="58" spans="1:35" ht="5.25" customHeight="1" thickBot="1">
      <c r="A58" s="38"/>
      <c r="B58" s="39"/>
      <c r="C58" s="39"/>
      <c r="D58" s="39"/>
      <c r="E58" s="39"/>
      <c r="F58" s="39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</row>
    <row r="59" spans="1:35" ht="15.75">
      <c r="A59" s="42" t="s">
        <v>14</v>
      </c>
      <c r="B59" s="43" t="s">
        <v>15</v>
      </c>
      <c r="C59" s="43" t="s">
        <v>16</v>
      </c>
      <c r="D59" s="43" t="s">
        <v>17</v>
      </c>
      <c r="E59" s="44" t="s">
        <v>18</v>
      </c>
      <c r="F59" s="44" t="s">
        <v>19</v>
      </c>
      <c r="G59" s="45" t="s">
        <v>20</v>
      </c>
      <c r="H59" s="46" t="s">
        <v>21</v>
      </c>
      <c r="I59" s="46" t="s">
        <v>21</v>
      </c>
      <c r="J59" s="46" t="s">
        <v>21</v>
      </c>
      <c r="K59" s="43" t="s">
        <v>22</v>
      </c>
      <c r="L59" s="43" t="s">
        <v>23</v>
      </c>
      <c r="M59" s="47" t="s">
        <v>24</v>
      </c>
      <c r="N59" s="47"/>
      <c r="O59" s="47"/>
      <c r="P59" s="47"/>
      <c r="Q59" s="48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:17" ht="16.5" thickBot="1">
      <c r="A60" s="49"/>
      <c r="B60" s="50"/>
      <c r="C60" s="51" t="s">
        <v>25</v>
      </c>
      <c r="D60" s="52"/>
      <c r="E60" s="53"/>
      <c r="F60" s="53"/>
      <c r="G60" s="52" t="s">
        <v>26</v>
      </c>
      <c r="H60" s="54" t="s">
        <v>93</v>
      </c>
      <c r="I60" s="54"/>
      <c r="J60" s="54"/>
      <c r="K60" s="52" t="s">
        <v>25</v>
      </c>
      <c r="L60" s="52"/>
      <c r="M60" s="52" t="s">
        <v>29</v>
      </c>
      <c r="N60" s="52" t="s">
        <v>30</v>
      </c>
      <c r="O60" s="52"/>
      <c r="P60" s="52"/>
      <c r="Q60" s="55" t="s">
        <v>31</v>
      </c>
    </row>
    <row r="61" spans="1:17" ht="6" customHeight="1">
      <c r="A61" s="56"/>
      <c r="B61" s="58"/>
      <c r="C61" s="58"/>
      <c r="D61" s="58"/>
      <c r="E61" s="59"/>
      <c r="F61" s="59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60"/>
    </row>
    <row r="62" spans="1:17" ht="23.25" customHeight="1">
      <c r="A62" s="61">
        <v>0.6354166666666556</v>
      </c>
      <c r="B62" s="73"/>
      <c r="C62" s="63" t="s">
        <v>33</v>
      </c>
      <c r="D62" s="64">
        <v>382</v>
      </c>
      <c r="E62" s="72" t="s">
        <v>94</v>
      </c>
      <c r="F62" s="72" t="s">
        <v>95</v>
      </c>
      <c r="G62" s="72"/>
      <c r="H62" s="97">
        <v>205</v>
      </c>
      <c r="I62" s="97"/>
      <c r="J62" s="97"/>
      <c r="K62" s="67">
        <v>56</v>
      </c>
      <c r="L62" s="68">
        <f aca="true" t="shared" si="2" ref="L62:L71">SUM(H62:J62)/2.9</f>
        <v>70.6896551724138</v>
      </c>
      <c r="M62" s="69">
        <v>1</v>
      </c>
      <c r="N62" s="69"/>
      <c r="O62" s="69"/>
      <c r="P62" s="69"/>
      <c r="Q62" s="70" t="s">
        <v>39</v>
      </c>
    </row>
    <row r="63" spans="1:17" ht="28.5" customHeight="1">
      <c r="A63" s="61">
        <v>0.6111111111111024</v>
      </c>
      <c r="B63" s="73"/>
      <c r="C63" s="63" t="s">
        <v>33</v>
      </c>
      <c r="D63" s="64">
        <v>399</v>
      </c>
      <c r="E63" s="65" t="s">
        <v>96</v>
      </c>
      <c r="F63" s="65" t="s">
        <v>97</v>
      </c>
      <c r="G63" s="66" t="s">
        <v>98</v>
      </c>
      <c r="H63" s="97">
        <v>186</v>
      </c>
      <c r="I63" s="97"/>
      <c r="J63" s="97"/>
      <c r="K63" s="67">
        <v>52</v>
      </c>
      <c r="L63" s="68">
        <f t="shared" si="2"/>
        <v>64.13793103448276</v>
      </c>
      <c r="M63" s="69">
        <v>2</v>
      </c>
      <c r="N63" s="69"/>
      <c r="O63" s="69"/>
      <c r="P63" s="69"/>
      <c r="Q63" s="70" t="s">
        <v>39</v>
      </c>
    </row>
    <row r="64" spans="1:17" ht="23.25" customHeight="1">
      <c r="A64" s="61">
        <v>0.5430555555555533</v>
      </c>
      <c r="B64" s="73"/>
      <c r="C64" s="63" t="s">
        <v>33</v>
      </c>
      <c r="D64" s="64">
        <v>394</v>
      </c>
      <c r="E64" s="66" t="s">
        <v>99</v>
      </c>
      <c r="F64" s="66" t="s">
        <v>100</v>
      </c>
      <c r="G64" s="72" t="s">
        <v>101</v>
      </c>
      <c r="H64" s="97">
        <v>181</v>
      </c>
      <c r="I64" s="97"/>
      <c r="J64" s="97"/>
      <c r="K64" s="67">
        <v>52</v>
      </c>
      <c r="L64" s="68">
        <f t="shared" si="2"/>
        <v>62.41379310344828</v>
      </c>
      <c r="M64" s="69">
        <v>3</v>
      </c>
      <c r="N64" s="69"/>
      <c r="O64" s="69"/>
      <c r="P64" s="69"/>
      <c r="Q64" s="70"/>
    </row>
    <row r="65" spans="1:17" ht="23.25" customHeight="1">
      <c r="A65" s="61">
        <v>0.6208333333333237</v>
      </c>
      <c r="B65" s="73"/>
      <c r="C65" s="63" t="s">
        <v>33</v>
      </c>
      <c r="D65" s="64">
        <v>293</v>
      </c>
      <c r="E65" s="66" t="s">
        <v>102</v>
      </c>
      <c r="F65" s="66" t="s">
        <v>103</v>
      </c>
      <c r="G65" s="66" t="s">
        <v>104</v>
      </c>
      <c r="H65" s="97">
        <v>167</v>
      </c>
      <c r="I65" s="97"/>
      <c r="J65" s="97"/>
      <c r="K65" s="67">
        <v>46</v>
      </c>
      <c r="L65" s="68">
        <f t="shared" si="2"/>
        <v>57.58620689655172</v>
      </c>
      <c r="M65" s="69">
        <v>4</v>
      </c>
      <c r="N65" s="69"/>
      <c r="O65" s="69"/>
      <c r="P65" s="69"/>
      <c r="Q65" s="70"/>
    </row>
    <row r="66" spans="1:17" ht="23.25" customHeight="1">
      <c r="A66" s="61">
        <v>0.5284722222222213</v>
      </c>
      <c r="B66" s="73"/>
      <c r="C66" s="63" t="s">
        <v>33</v>
      </c>
      <c r="D66" s="64">
        <v>400</v>
      </c>
      <c r="E66" s="66" t="s">
        <v>83</v>
      </c>
      <c r="F66" s="66" t="s">
        <v>84</v>
      </c>
      <c r="G66" s="72"/>
      <c r="H66" s="97">
        <v>165</v>
      </c>
      <c r="I66" s="97"/>
      <c r="J66" s="97"/>
      <c r="K66" s="67">
        <v>46</v>
      </c>
      <c r="L66" s="68">
        <f t="shared" si="2"/>
        <v>56.896551724137936</v>
      </c>
      <c r="M66" s="69" t="s">
        <v>105</v>
      </c>
      <c r="N66" s="69"/>
      <c r="O66" s="69"/>
      <c r="P66" s="69"/>
      <c r="Q66" s="70"/>
    </row>
    <row r="67" spans="1:17" ht="23.25" customHeight="1">
      <c r="A67" s="61">
        <v>0.6256944444444343</v>
      </c>
      <c r="B67" s="73"/>
      <c r="C67" s="63" t="s">
        <v>33</v>
      </c>
      <c r="D67" s="64">
        <v>999</v>
      </c>
      <c r="E67" s="73" t="s">
        <v>106</v>
      </c>
      <c r="F67" s="73" t="s">
        <v>107</v>
      </c>
      <c r="G67" s="72" t="s">
        <v>108</v>
      </c>
      <c r="H67" s="97">
        <v>165</v>
      </c>
      <c r="I67" s="97"/>
      <c r="J67" s="97"/>
      <c r="K67" s="67">
        <v>46</v>
      </c>
      <c r="L67" s="68">
        <f t="shared" si="2"/>
        <v>56.896551724137936</v>
      </c>
      <c r="M67" s="69" t="s">
        <v>105</v>
      </c>
      <c r="N67" s="69"/>
      <c r="O67" s="69"/>
      <c r="P67" s="69"/>
      <c r="Q67" s="70"/>
    </row>
    <row r="68" spans="1:17" ht="23.25" customHeight="1">
      <c r="A68" s="61">
        <v>0.615972222222213</v>
      </c>
      <c r="B68" s="73"/>
      <c r="C68" s="63" t="s">
        <v>33</v>
      </c>
      <c r="D68" s="64">
        <v>237</v>
      </c>
      <c r="E68" s="73" t="s">
        <v>109</v>
      </c>
      <c r="F68" s="73" t="s">
        <v>110</v>
      </c>
      <c r="G68" s="72" t="s">
        <v>111</v>
      </c>
      <c r="H68" s="97">
        <v>163</v>
      </c>
      <c r="I68" s="97"/>
      <c r="J68" s="97"/>
      <c r="K68" s="67">
        <v>46</v>
      </c>
      <c r="L68" s="68">
        <f t="shared" si="2"/>
        <v>56.20689655172414</v>
      </c>
      <c r="M68" s="69">
        <v>7</v>
      </c>
      <c r="N68" s="69"/>
      <c r="O68" s="69"/>
      <c r="P68" s="69"/>
      <c r="Q68" s="70"/>
    </row>
    <row r="69" spans="1:17" ht="23.25" customHeight="1">
      <c r="A69" s="61">
        <v>0.630555555555545</v>
      </c>
      <c r="B69" s="73"/>
      <c r="C69" s="63" t="s">
        <v>33</v>
      </c>
      <c r="D69" s="64">
        <v>252</v>
      </c>
      <c r="E69" s="72" t="s">
        <v>112</v>
      </c>
      <c r="F69" s="72" t="s">
        <v>113</v>
      </c>
      <c r="G69" s="72"/>
      <c r="H69" s="97">
        <v>162</v>
      </c>
      <c r="I69" s="97"/>
      <c r="J69" s="97"/>
      <c r="K69" s="67">
        <v>44</v>
      </c>
      <c r="L69" s="68">
        <f t="shared" si="2"/>
        <v>55.862068965517246</v>
      </c>
      <c r="M69" s="69">
        <v>8</v>
      </c>
      <c r="N69" s="69"/>
      <c r="O69" s="69"/>
      <c r="P69" s="69"/>
      <c r="Q69" s="70"/>
    </row>
    <row r="70" spans="1:17" ht="23.25" customHeight="1">
      <c r="A70" s="61">
        <v>0.5965277777777704</v>
      </c>
      <c r="B70" s="73"/>
      <c r="C70" s="63" t="s">
        <v>33</v>
      </c>
      <c r="D70" s="64">
        <v>761</v>
      </c>
      <c r="E70" s="72" t="s">
        <v>114</v>
      </c>
      <c r="F70" s="72" t="s">
        <v>115</v>
      </c>
      <c r="G70" s="72" t="s">
        <v>116</v>
      </c>
      <c r="H70" s="97">
        <v>161</v>
      </c>
      <c r="I70" s="97"/>
      <c r="J70" s="97"/>
      <c r="K70" s="67">
        <v>46</v>
      </c>
      <c r="L70" s="68">
        <f t="shared" si="2"/>
        <v>55.51724137931035</v>
      </c>
      <c r="M70" s="69">
        <v>9</v>
      </c>
      <c r="N70" s="69"/>
      <c r="O70" s="69"/>
      <c r="P70" s="69"/>
      <c r="Q70" s="70"/>
    </row>
    <row r="71" spans="1:17" ht="23.25" customHeight="1">
      <c r="A71" s="61">
        <v>0.5381944444444426</v>
      </c>
      <c r="B71" s="73"/>
      <c r="C71" s="63" t="s">
        <v>33</v>
      </c>
      <c r="D71" s="64">
        <v>614</v>
      </c>
      <c r="E71" s="72" t="s">
        <v>80</v>
      </c>
      <c r="F71" s="72" t="s">
        <v>81</v>
      </c>
      <c r="G71" s="72" t="s">
        <v>79</v>
      </c>
      <c r="H71" s="97">
        <v>159</v>
      </c>
      <c r="I71" s="97"/>
      <c r="J71" s="97"/>
      <c r="K71" s="67">
        <v>44</v>
      </c>
      <c r="L71" s="68">
        <f t="shared" si="2"/>
        <v>54.827586206896555</v>
      </c>
      <c r="M71" s="69">
        <v>10</v>
      </c>
      <c r="N71" s="69"/>
      <c r="O71" s="69"/>
      <c r="P71" s="69"/>
      <c r="Q71" s="70"/>
    </row>
    <row r="72" spans="1:17" ht="15.75">
      <c r="A72" s="61">
        <v>0.6402777777777663</v>
      </c>
      <c r="B72" s="73" t="s">
        <v>67</v>
      </c>
      <c r="C72" s="73"/>
      <c r="D72" s="73"/>
      <c r="E72" s="74" t="s">
        <v>25</v>
      </c>
      <c r="F72" s="73"/>
      <c r="G72" s="73"/>
      <c r="H72" s="97"/>
      <c r="I72" s="97"/>
      <c r="J72" s="97"/>
      <c r="K72" s="67"/>
      <c r="L72" s="68"/>
      <c r="M72" s="69"/>
      <c r="N72" s="69"/>
      <c r="O72" s="69"/>
      <c r="P72" s="69"/>
      <c r="Q72" s="70"/>
    </row>
    <row r="73" spans="1:17" ht="6.75" customHeight="1" thickBot="1">
      <c r="A73" s="98" t="s">
        <v>25</v>
      </c>
      <c r="B73" s="77"/>
      <c r="C73" s="77"/>
      <c r="D73" s="77"/>
      <c r="E73" s="77" t="s">
        <v>25</v>
      </c>
      <c r="F73" s="77"/>
      <c r="G73" s="99"/>
      <c r="H73" s="100"/>
      <c r="I73" s="100"/>
      <c r="J73" s="100"/>
      <c r="K73" s="100"/>
      <c r="L73" s="100"/>
      <c r="M73" s="100"/>
      <c r="N73" s="100"/>
      <c r="O73" s="100"/>
      <c r="P73" s="100"/>
      <c r="Q73" s="101"/>
    </row>
    <row r="74" spans="1:17" ht="6.75" customHeight="1" thickBot="1">
      <c r="A74" s="102"/>
      <c r="B74" s="103"/>
      <c r="C74" s="103"/>
      <c r="D74" s="103"/>
      <c r="E74" s="103"/>
      <c r="F74" s="103"/>
      <c r="G74" s="104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ht="26.25" thickBot="1">
      <c r="A75" s="1" t="s">
        <v>0</v>
      </c>
      <c r="B75" s="2"/>
      <c r="C75" s="2"/>
      <c r="D75" s="2"/>
      <c r="E75" s="2"/>
      <c r="F75" s="2"/>
      <c r="G75" s="3" t="s">
        <v>1</v>
      </c>
      <c r="H75" s="3"/>
      <c r="I75" s="3"/>
      <c r="J75" s="3"/>
      <c r="K75" s="3"/>
      <c r="L75" s="4"/>
      <c r="M75" s="5" t="s">
        <v>2</v>
      </c>
      <c r="N75" s="6"/>
      <c r="O75" s="6"/>
      <c r="P75" s="7">
        <v>7</v>
      </c>
      <c r="Q75" s="8">
        <v>7</v>
      </c>
    </row>
    <row r="76" spans="1:17" ht="20.25" thickBot="1">
      <c r="A76" s="9" t="s">
        <v>3</v>
      </c>
      <c r="B76" s="10"/>
      <c r="C76" s="10"/>
      <c r="D76" s="10"/>
      <c r="E76" s="10"/>
      <c r="F76" s="10"/>
      <c r="G76" s="11" t="s">
        <v>4</v>
      </c>
      <c r="H76" s="82" t="s">
        <v>117</v>
      </c>
      <c r="I76" s="82"/>
      <c r="J76" s="82"/>
      <c r="K76" s="82"/>
      <c r="L76" s="13"/>
      <c r="M76" s="14" t="s">
        <v>6</v>
      </c>
      <c r="N76" s="15"/>
      <c r="O76" s="16"/>
      <c r="P76" s="17">
        <f>SUM(L84:L91)/Q75</f>
        <v>62.52885769692493</v>
      </c>
      <c r="Q76" s="18"/>
    </row>
    <row r="77" spans="1:17" ht="19.5" thickBot="1">
      <c r="A77" s="9" t="s">
        <v>118</v>
      </c>
      <c r="B77" s="10"/>
      <c r="C77" s="10"/>
      <c r="D77" s="10"/>
      <c r="E77" s="10"/>
      <c r="F77" s="10"/>
      <c r="G77" s="19" t="s">
        <v>8</v>
      </c>
      <c r="H77" s="20" t="s">
        <v>119</v>
      </c>
      <c r="I77" s="20"/>
      <c r="J77" s="20"/>
      <c r="K77" s="20"/>
      <c r="L77" s="21"/>
      <c r="M77" s="21"/>
      <c r="N77" s="22"/>
      <c r="O77" s="23" t="s">
        <v>120</v>
      </c>
      <c r="P77" s="23"/>
      <c r="Q77" s="24"/>
    </row>
    <row r="78" spans="1:17" ht="19.5" customHeight="1">
      <c r="A78" s="25" t="s">
        <v>11</v>
      </c>
      <c r="B78" s="26"/>
      <c r="C78" s="26"/>
      <c r="D78" s="26"/>
      <c r="E78" s="26"/>
      <c r="F78" s="27"/>
      <c r="G78" s="28"/>
      <c r="H78" s="29" t="s">
        <v>12</v>
      </c>
      <c r="I78" s="29"/>
      <c r="J78" s="30"/>
      <c r="K78" s="30"/>
      <c r="L78" s="31"/>
      <c r="M78" s="32"/>
      <c r="N78" s="32"/>
      <c r="O78" s="33"/>
      <c r="P78" s="33"/>
      <c r="Q78" s="24"/>
    </row>
    <row r="79" spans="1:17" ht="18" thickBot="1">
      <c r="A79" s="105" t="s">
        <v>121</v>
      </c>
      <c r="B79" s="35"/>
      <c r="C79" s="35"/>
      <c r="D79" s="35"/>
      <c r="E79" s="35"/>
      <c r="F79" s="36"/>
      <c r="G79" s="37"/>
      <c r="H79" s="37"/>
      <c r="I79" s="37"/>
      <c r="J79" s="37"/>
      <c r="K79" s="37"/>
      <c r="L79" s="37"/>
      <c r="M79" s="37"/>
      <c r="N79" s="37"/>
      <c r="O79" s="33"/>
      <c r="P79" s="33"/>
      <c r="Q79" s="24"/>
    </row>
    <row r="80" spans="1:17" ht="5.25" customHeight="1" thickBot="1">
      <c r="A80" s="38"/>
      <c r="B80" s="39"/>
      <c r="C80" s="39"/>
      <c r="D80" s="39"/>
      <c r="E80" s="39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5.75">
      <c r="A81" s="42" t="s">
        <v>14</v>
      </c>
      <c r="B81" s="43" t="s">
        <v>15</v>
      </c>
      <c r="C81" s="43" t="s">
        <v>16</v>
      </c>
      <c r="D81" s="43" t="s">
        <v>17</v>
      </c>
      <c r="E81" s="44" t="s">
        <v>18</v>
      </c>
      <c r="F81" s="44" t="s">
        <v>19</v>
      </c>
      <c r="G81" s="45" t="s">
        <v>20</v>
      </c>
      <c r="H81" s="46" t="s">
        <v>21</v>
      </c>
      <c r="I81" s="46" t="s">
        <v>122</v>
      </c>
      <c r="J81" s="46" t="s">
        <v>21</v>
      </c>
      <c r="K81" s="43" t="s">
        <v>22</v>
      </c>
      <c r="L81" s="43" t="s">
        <v>23</v>
      </c>
      <c r="M81" s="47" t="s">
        <v>24</v>
      </c>
      <c r="N81" s="47"/>
      <c r="O81" s="47"/>
      <c r="P81" s="47"/>
      <c r="Q81" s="48"/>
    </row>
    <row r="82" spans="1:17" ht="16.5" thickBot="1">
      <c r="A82" s="49"/>
      <c r="B82" s="50"/>
      <c r="C82" s="51" t="s">
        <v>25</v>
      </c>
      <c r="D82" s="52"/>
      <c r="E82" s="53"/>
      <c r="F82" s="53"/>
      <c r="G82" s="52" t="s">
        <v>26</v>
      </c>
      <c r="H82" s="54" t="s">
        <v>123</v>
      </c>
      <c r="I82" s="54" t="s">
        <v>124</v>
      </c>
      <c r="J82" s="54" t="s">
        <v>125</v>
      </c>
      <c r="K82" s="52" t="s">
        <v>25</v>
      </c>
      <c r="L82" s="52"/>
      <c r="M82" s="52" t="s">
        <v>29</v>
      </c>
      <c r="N82" s="52" t="s">
        <v>30</v>
      </c>
      <c r="O82" s="52"/>
      <c r="P82" s="52"/>
      <c r="Q82" s="55" t="s">
        <v>31</v>
      </c>
    </row>
    <row r="83" spans="1:17" ht="5.25" customHeight="1">
      <c r="A83" s="56"/>
      <c r="B83" s="58"/>
      <c r="C83" s="58"/>
      <c r="D83" s="58"/>
      <c r="E83" s="59"/>
      <c r="F83" s="5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60"/>
    </row>
    <row r="84" spans="1:17" ht="23.25" customHeight="1">
      <c r="A84" s="61">
        <v>0.6534722222222319</v>
      </c>
      <c r="B84" s="106" t="s">
        <v>125</v>
      </c>
      <c r="C84" s="63" t="s">
        <v>33</v>
      </c>
      <c r="D84" s="64">
        <v>704</v>
      </c>
      <c r="E84" s="66" t="s">
        <v>44</v>
      </c>
      <c r="F84" s="66" t="s">
        <v>126</v>
      </c>
      <c r="G84" s="66"/>
      <c r="H84" s="67"/>
      <c r="I84" s="67"/>
      <c r="J84" s="67">
        <v>184</v>
      </c>
      <c r="K84" s="67">
        <v>52</v>
      </c>
      <c r="L84" s="68">
        <f>SUM(H84:J84)/2.8</f>
        <v>65.71428571428572</v>
      </c>
      <c r="M84" s="69">
        <v>1</v>
      </c>
      <c r="N84" s="69"/>
      <c r="O84" s="69"/>
      <c r="P84" s="69"/>
      <c r="Q84" s="70" t="s">
        <v>127</v>
      </c>
    </row>
    <row r="85" spans="1:17" ht="23.25" customHeight="1">
      <c r="A85" s="61">
        <v>0.5645833333333344</v>
      </c>
      <c r="B85" s="107" t="s">
        <v>123</v>
      </c>
      <c r="C85" s="63" t="s">
        <v>33</v>
      </c>
      <c r="D85" s="64">
        <v>394</v>
      </c>
      <c r="E85" s="66" t="s">
        <v>99</v>
      </c>
      <c r="F85" s="66" t="s">
        <v>100</v>
      </c>
      <c r="G85" s="72" t="s">
        <v>101</v>
      </c>
      <c r="H85" s="67">
        <v>169</v>
      </c>
      <c r="I85" s="67"/>
      <c r="J85" s="67"/>
      <c r="K85" s="67">
        <v>59</v>
      </c>
      <c r="L85" s="68">
        <f>SUM(H85:J85)/2.6</f>
        <v>65</v>
      </c>
      <c r="M85" s="69">
        <v>2</v>
      </c>
      <c r="N85" s="69"/>
      <c r="O85" s="69"/>
      <c r="P85" s="69"/>
      <c r="Q85" s="70" t="s">
        <v>128</v>
      </c>
    </row>
    <row r="86" spans="1:17" ht="23.25" customHeight="1">
      <c r="A86" s="61">
        <v>0.6479166666666758</v>
      </c>
      <c r="B86" s="106" t="s">
        <v>125</v>
      </c>
      <c r="C86" s="63" t="s">
        <v>33</v>
      </c>
      <c r="D86" s="64">
        <v>374</v>
      </c>
      <c r="E86" s="66" t="s">
        <v>129</v>
      </c>
      <c r="F86" s="66" t="s">
        <v>130</v>
      </c>
      <c r="G86" s="66" t="s">
        <v>131</v>
      </c>
      <c r="H86" s="67"/>
      <c r="I86" s="67"/>
      <c r="J86" s="67">
        <v>178</v>
      </c>
      <c r="K86" s="67">
        <v>52</v>
      </c>
      <c r="L86" s="68">
        <f>SUM(H86:J86)/2.8</f>
        <v>63.57142857142858</v>
      </c>
      <c r="M86" s="69">
        <v>3</v>
      </c>
      <c r="N86" s="69"/>
      <c r="O86" s="69"/>
      <c r="P86" s="69"/>
      <c r="Q86" s="70" t="s">
        <v>127</v>
      </c>
    </row>
    <row r="87" spans="1:17" ht="23.25" customHeight="1">
      <c r="A87" s="61">
        <v>0.6201388888888953</v>
      </c>
      <c r="B87" s="107" t="s">
        <v>123</v>
      </c>
      <c r="C87" s="63" t="s">
        <v>33</v>
      </c>
      <c r="D87" s="64">
        <v>761</v>
      </c>
      <c r="E87" s="72" t="s">
        <v>114</v>
      </c>
      <c r="F87" s="72" t="s">
        <v>115</v>
      </c>
      <c r="G87" s="72" t="s">
        <v>116</v>
      </c>
      <c r="H87" s="67">
        <v>163</v>
      </c>
      <c r="I87" s="67"/>
      <c r="J87" s="67"/>
      <c r="K87" s="67">
        <v>57</v>
      </c>
      <c r="L87" s="68">
        <f>SUM(H87:J87)/2.6</f>
        <v>62.69230769230769</v>
      </c>
      <c r="M87" s="69">
        <v>4</v>
      </c>
      <c r="N87" s="69"/>
      <c r="O87" s="69"/>
      <c r="P87" s="69"/>
      <c r="Q87" s="70" t="s">
        <v>128</v>
      </c>
    </row>
    <row r="88" spans="1:17" ht="22.5" customHeight="1">
      <c r="A88" s="61">
        <v>0.6368055555555636</v>
      </c>
      <c r="B88" s="106" t="s">
        <v>124</v>
      </c>
      <c r="C88" s="63" t="s">
        <v>33</v>
      </c>
      <c r="D88" s="64">
        <v>776</v>
      </c>
      <c r="E88" s="72" t="s">
        <v>132</v>
      </c>
      <c r="F88" s="72" t="s">
        <v>133</v>
      </c>
      <c r="G88" s="72"/>
      <c r="H88" s="67"/>
      <c r="I88" s="67">
        <v>213</v>
      </c>
      <c r="J88" s="67"/>
      <c r="K88" s="67">
        <v>52</v>
      </c>
      <c r="L88" s="68">
        <f>SUM(H88:J88)/3.4</f>
        <v>62.64705882352941</v>
      </c>
      <c r="M88" s="69">
        <v>5</v>
      </c>
      <c r="N88" s="69"/>
      <c r="O88" s="69"/>
      <c r="P88" s="69"/>
      <c r="Q88" s="70"/>
    </row>
    <row r="89" spans="1:17" ht="23.25" customHeight="1">
      <c r="A89" s="61">
        <v>0.6423611111111197</v>
      </c>
      <c r="B89" s="106" t="s">
        <v>124</v>
      </c>
      <c r="C89" s="63" t="s">
        <v>33</v>
      </c>
      <c r="D89" s="64">
        <v>451</v>
      </c>
      <c r="E89" s="65" t="s">
        <v>134</v>
      </c>
      <c r="F89" s="66" t="s">
        <v>135</v>
      </c>
      <c r="G89" s="72" t="s">
        <v>136</v>
      </c>
      <c r="H89" s="67"/>
      <c r="I89" s="67">
        <v>204</v>
      </c>
      <c r="J89" s="67"/>
      <c r="K89" s="67">
        <v>48</v>
      </c>
      <c r="L89" s="68">
        <f>SUM(H89:J89)/3.4</f>
        <v>60</v>
      </c>
      <c r="M89" s="69">
        <v>6</v>
      </c>
      <c r="N89" s="69"/>
      <c r="O89" s="69"/>
      <c r="P89" s="69"/>
      <c r="Q89" s="70"/>
    </row>
    <row r="90" spans="1:17" ht="23.25" customHeight="1">
      <c r="A90" s="61">
        <v>0.5534722222222223</v>
      </c>
      <c r="B90" s="107" t="s">
        <v>123</v>
      </c>
      <c r="C90" s="63" t="s">
        <v>33</v>
      </c>
      <c r="D90" s="64">
        <v>619</v>
      </c>
      <c r="E90" s="66" t="s">
        <v>77</v>
      </c>
      <c r="F90" s="66" t="s">
        <v>78</v>
      </c>
      <c r="G90" s="66" t="s">
        <v>79</v>
      </c>
      <c r="H90" s="67">
        <v>151</v>
      </c>
      <c r="I90" s="67"/>
      <c r="J90" s="67"/>
      <c r="K90" s="67">
        <v>54</v>
      </c>
      <c r="L90" s="68">
        <f>SUM(H90:J90)/2.6</f>
        <v>58.07692307692307</v>
      </c>
      <c r="M90" s="69">
        <v>7</v>
      </c>
      <c r="N90" s="69"/>
      <c r="O90" s="69"/>
      <c r="P90" s="69"/>
      <c r="Q90" s="70"/>
    </row>
    <row r="91" spans="1:17" ht="15.75">
      <c r="A91" s="61">
        <v>0.659027777777788</v>
      </c>
      <c r="B91" s="73" t="s">
        <v>67</v>
      </c>
      <c r="C91" s="73"/>
      <c r="D91" s="73"/>
      <c r="E91" s="74" t="s">
        <v>25</v>
      </c>
      <c r="F91" s="73"/>
      <c r="G91" s="73"/>
      <c r="H91" s="97"/>
      <c r="I91" s="67"/>
      <c r="J91" s="67"/>
      <c r="K91" s="67"/>
      <c r="L91" s="68"/>
      <c r="M91" s="69"/>
      <c r="N91" s="69"/>
      <c r="O91" s="69"/>
      <c r="P91" s="69"/>
      <c r="Q91" s="70"/>
    </row>
    <row r="92" spans="1:17" ht="5.25" customHeight="1" thickBot="1">
      <c r="A92" s="98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8"/>
      <c r="M92" s="79"/>
      <c r="N92" s="79"/>
      <c r="O92" s="79"/>
      <c r="P92" s="79"/>
      <c r="Q92" s="80"/>
    </row>
    <row r="93" ht="6.75" customHeight="1" thickBot="1"/>
    <row r="94" spans="1:17" ht="26.25" thickBot="1">
      <c r="A94" s="1" t="s">
        <v>0</v>
      </c>
      <c r="B94" s="2"/>
      <c r="C94" s="2"/>
      <c r="D94" s="2"/>
      <c r="E94" s="2"/>
      <c r="F94" s="2"/>
      <c r="G94" s="3" t="s">
        <v>1</v>
      </c>
      <c r="H94" s="3"/>
      <c r="I94" s="3"/>
      <c r="J94" s="3"/>
      <c r="K94" s="3"/>
      <c r="L94" s="4"/>
      <c r="M94" s="5" t="s">
        <v>2</v>
      </c>
      <c r="N94" s="6"/>
      <c r="O94" s="6"/>
      <c r="P94" s="7">
        <v>7</v>
      </c>
      <c r="Q94" s="8">
        <v>7</v>
      </c>
    </row>
    <row r="95" spans="1:17" ht="20.25" thickBot="1">
      <c r="A95" s="9" t="s">
        <v>3</v>
      </c>
      <c r="B95" s="10"/>
      <c r="C95" s="10"/>
      <c r="D95" s="10"/>
      <c r="E95" s="10"/>
      <c r="F95" s="10"/>
      <c r="G95" s="11" t="s">
        <v>4</v>
      </c>
      <c r="H95" s="12" t="s">
        <v>137</v>
      </c>
      <c r="I95" s="12"/>
      <c r="J95" s="12"/>
      <c r="K95" s="12"/>
      <c r="L95" s="13"/>
      <c r="M95" s="14" t="s">
        <v>6</v>
      </c>
      <c r="N95" s="15"/>
      <c r="O95" s="16"/>
      <c r="P95" s="17">
        <f>SUM(L103:L112)/Q94</f>
        <v>63.356997971602425</v>
      </c>
      <c r="Q95" s="18"/>
    </row>
    <row r="96" spans="1:17" ht="19.5" thickBot="1">
      <c r="A96" s="9" t="s">
        <v>138</v>
      </c>
      <c r="B96" s="10"/>
      <c r="C96" s="10"/>
      <c r="D96" s="10"/>
      <c r="E96" s="10"/>
      <c r="F96" s="10"/>
      <c r="G96" s="19" t="s">
        <v>8</v>
      </c>
      <c r="H96" s="94" t="s">
        <v>139</v>
      </c>
      <c r="I96" s="94"/>
      <c r="J96" s="94"/>
      <c r="K96" s="94"/>
      <c r="L96" s="21"/>
      <c r="M96" s="21"/>
      <c r="N96" s="22"/>
      <c r="O96" s="23" t="s">
        <v>140</v>
      </c>
      <c r="P96" s="23"/>
      <c r="Q96" s="24"/>
    </row>
    <row r="97" spans="1:17" ht="19.5" customHeight="1">
      <c r="A97" s="25" t="s">
        <v>11</v>
      </c>
      <c r="B97" s="26"/>
      <c r="C97" s="26"/>
      <c r="D97" s="26"/>
      <c r="E97" s="26"/>
      <c r="F97" s="27"/>
      <c r="G97" s="28"/>
      <c r="H97" s="29" t="s">
        <v>72</v>
      </c>
      <c r="I97" s="29"/>
      <c r="J97" s="30"/>
      <c r="K97" s="30"/>
      <c r="L97" s="31"/>
      <c r="M97" s="32"/>
      <c r="N97" s="32"/>
      <c r="O97" s="33"/>
      <c r="P97" s="33"/>
      <c r="Q97" s="24"/>
    </row>
    <row r="98" spans="1:17" ht="18" thickBot="1">
      <c r="A98" s="105" t="s">
        <v>141</v>
      </c>
      <c r="B98" s="35"/>
      <c r="C98" s="35"/>
      <c r="D98" s="35"/>
      <c r="E98" s="35"/>
      <c r="F98" s="36"/>
      <c r="G98" s="37"/>
      <c r="H98" s="37"/>
      <c r="I98" s="37"/>
      <c r="J98" s="37"/>
      <c r="K98" s="37"/>
      <c r="L98" s="37"/>
      <c r="M98" s="37"/>
      <c r="N98" s="37"/>
      <c r="O98" s="33"/>
      <c r="P98" s="33"/>
      <c r="Q98" s="24"/>
    </row>
    <row r="99" spans="1:17" ht="6.75" customHeight="1" thickBot="1">
      <c r="A99" s="38"/>
      <c r="B99" s="39"/>
      <c r="C99" s="39"/>
      <c r="D99" s="39"/>
      <c r="E99" s="39"/>
      <c r="F99" s="39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5.75">
      <c r="A100" s="42" t="s">
        <v>14</v>
      </c>
      <c r="B100" s="43" t="s">
        <v>15</v>
      </c>
      <c r="C100" s="43" t="s">
        <v>16</v>
      </c>
      <c r="D100" s="43" t="s">
        <v>17</v>
      </c>
      <c r="E100" s="44" t="s">
        <v>18</v>
      </c>
      <c r="F100" s="44" t="s">
        <v>19</v>
      </c>
      <c r="G100" s="45" t="s">
        <v>20</v>
      </c>
      <c r="H100" s="46" t="s">
        <v>21</v>
      </c>
      <c r="I100" s="46" t="s">
        <v>122</v>
      </c>
      <c r="J100" s="46" t="s">
        <v>21</v>
      </c>
      <c r="K100" s="43" t="s">
        <v>22</v>
      </c>
      <c r="L100" s="43" t="s">
        <v>23</v>
      </c>
      <c r="M100" s="47" t="s">
        <v>24</v>
      </c>
      <c r="N100" s="47"/>
      <c r="O100" s="47"/>
      <c r="P100" s="47"/>
      <c r="Q100" s="48"/>
    </row>
    <row r="101" spans="1:17" ht="16.5" thickBot="1">
      <c r="A101" s="49"/>
      <c r="B101" s="50"/>
      <c r="C101" s="51" t="s">
        <v>25</v>
      </c>
      <c r="D101" s="52"/>
      <c r="E101" s="53"/>
      <c r="F101" s="53"/>
      <c r="G101" s="52" t="s">
        <v>26</v>
      </c>
      <c r="H101" s="54"/>
      <c r="I101" s="54" t="s">
        <v>142</v>
      </c>
      <c r="J101" s="54" t="s">
        <v>143</v>
      </c>
      <c r="K101" s="52" t="s">
        <v>25</v>
      </c>
      <c r="L101" s="52"/>
      <c r="M101" s="52" t="s">
        <v>29</v>
      </c>
      <c r="N101" s="52" t="s">
        <v>30</v>
      </c>
      <c r="O101" s="52"/>
      <c r="P101" s="52"/>
      <c r="Q101" s="55" t="s">
        <v>31</v>
      </c>
    </row>
    <row r="102" spans="1:17" ht="6.75" customHeight="1">
      <c r="A102" s="56"/>
      <c r="B102" s="58"/>
      <c r="C102" s="58"/>
      <c r="D102" s="58"/>
      <c r="E102" s="59"/>
      <c r="F102" s="5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60"/>
    </row>
    <row r="103" spans="1:17" ht="23.25" customHeight="1">
      <c r="A103" s="61">
        <v>0.6499999999999876</v>
      </c>
      <c r="B103" s="106" t="s">
        <v>142</v>
      </c>
      <c r="C103" s="63" t="s">
        <v>33</v>
      </c>
      <c r="D103" s="64">
        <v>584</v>
      </c>
      <c r="E103" s="72" t="s">
        <v>106</v>
      </c>
      <c r="F103" s="72" t="s">
        <v>144</v>
      </c>
      <c r="G103" s="72" t="s">
        <v>108</v>
      </c>
      <c r="H103" s="67"/>
      <c r="I103" s="67">
        <v>203</v>
      </c>
      <c r="J103" s="67"/>
      <c r="K103" s="67">
        <v>56</v>
      </c>
      <c r="L103" s="68">
        <f>SUM(H103:J103)/2.9</f>
        <v>70</v>
      </c>
      <c r="M103" s="69">
        <v>1</v>
      </c>
      <c r="N103" s="69"/>
      <c r="O103" s="69"/>
      <c r="P103" s="69"/>
      <c r="Q103" s="70" t="s">
        <v>39</v>
      </c>
    </row>
    <row r="104" spans="1:17" ht="23.25" customHeight="1">
      <c r="A104" s="61">
        <v>0.6833333333333954</v>
      </c>
      <c r="B104" s="106" t="s">
        <v>142</v>
      </c>
      <c r="C104" s="63" t="s">
        <v>33</v>
      </c>
      <c r="D104" s="64">
        <v>374</v>
      </c>
      <c r="E104" s="66" t="s">
        <v>129</v>
      </c>
      <c r="F104" s="66" t="s">
        <v>130</v>
      </c>
      <c r="G104" s="66" t="s">
        <v>131</v>
      </c>
      <c r="H104" s="67"/>
      <c r="I104" s="67">
        <v>199</v>
      </c>
      <c r="J104" s="67"/>
      <c r="K104" s="67">
        <v>56</v>
      </c>
      <c r="L104" s="68">
        <f>SUM(H104:J104)/2.9</f>
        <v>68.62068965517241</v>
      </c>
      <c r="M104" s="69">
        <v>2</v>
      </c>
      <c r="N104" s="69"/>
      <c r="O104" s="69"/>
      <c r="P104" s="69"/>
      <c r="Q104" s="70" t="s">
        <v>39</v>
      </c>
    </row>
    <row r="105" spans="1:17" ht="23.25" customHeight="1">
      <c r="A105" s="61">
        <v>0.6777777777778274</v>
      </c>
      <c r="B105" s="106" t="s">
        <v>142</v>
      </c>
      <c r="C105" s="63" t="s">
        <v>33</v>
      </c>
      <c r="D105" s="64">
        <v>657</v>
      </c>
      <c r="E105" s="66" t="s">
        <v>112</v>
      </c>
      <c r="F105" s="66" t="s">
        <v>144</v>
      </c>
      <c r="G105" s="66"/>
      <c r="H105" s="67"/>
      <c r="I105" s="67">
        <v>185</v>
      </c>
      <c r="J105" s="67"/>
      <c r="K105" s="67">
        <v>50</v>
      </c>
      <c r="L105" s="68">
        <f>SUM(H105:J105)/2.9</f>
        <v>63.793103448275865</v>
      </c>
      <c r="M105" s="69">
        <v>3</v>
      </c>
      <c r="N105" s="69"/>
      <c r="O105" s="69"/>
      <c r="P105" s="69"/>
      <c r="Q105" s="70"/>
    </row>
    <row r="106" spans="1:17" ht="22.5" customHeight="1">
      <c r="A106" s="61">
        <v>0.6555555555555556</v>
      </c>
      <c r="B106" s="106" t="s">
        <v>142</v>
      </c>
      <c r="C106" s="63" t="s">
        <v>33</v>
      </c>
      <c r="D106" s="64">
        <v>463</v>
      </c>
      <c r="E106" s="72" t="s">
        <v>145</v>
      </c>
      <c r="F106" s="72" t="s">
        <v>43</v>
      </c>
      <c r="G106" s="72"/>
      <c r="H106" s="67"/>
      <c r="I106" s="67">
        <v>177</v>
      </c>
      <c r="J106" s="67"/>
      <c r="K106" s="67">
        <v>48</v>
      </c>
      <c r="L106" s="68">
        <f>SUM(H106:J106)/2.9</f>
        <v>61.03448275862069</v>
      </c>
      <c r="M106" s="69">
        <v>4</v>
      </c>
      <c r="N106" s="69"/>
      <c r="O106" s="69"/>
      <c r="P106" s="69"/>
      <c r="Q106" s="70"/>
    </row>
    <row r="107" spans="1:17" ht="23.25" customHeight="1">
      <c r="A107" s="61">
        <v>0.7055555555556673</v>
      </c>
      <c r="B107" s="106" t="s">
        <v>142</v>
      </c>
      <c r="C107" s="63" t="s">
        <v>33</v>
      </c>
      <c r="D107" s="64">
        <v>777</v>
      </c>
      <c r="E107" s="72" t="s">
        <v>146</v>
      </c>
      <c r="F107" s="72" t="s">
        <v>133</v>
      </c>
      <c r="G107" s="108"/>
      <c r="H107" s="67"/>
      <c r="I107" s="67">
        <v>176</v>
      </c>
      <c r="J107" s="67"/>
      <c r="K107" s="67">
        <v>48</v>
      </c>
      <c r="L107" s="68">
        <f>SUM(H107:J107)/2.9</f>
        <v>60.689655172413794</v>
      </c>
      <c r="M107" s="69">
        <v>5</v>
      </c>
      <c r="N107" s="69"/>
      <c r="O107" s="69"/>
      <c r="P107" s="69"/>
      <c r="Q107" s="70"/>
    </row>
    <row r="108" spans="1:17" ht="23.25" customHeight="1">
      <c r="A108" s="61">
        <v>0.7166666666668032</v>
      </c>
      <c r="B108" s="109" t="s">
        <v>143</v>
      </c>
      <c r="C108" s="63" t="s">
        <v>33</v>
      </c>
      <c r="D108" s="64">
        <v>21</v>
      </c>
      <c r="E108" s="66" t="s">
        <v>147</v>
      </c>
      <c r="F108" s="66" t="s">
        <v>148</v>
      </c>
      <c r="G108" s="72" t="s">
        <v>149</v>
      </c>
      <c r="H108" s="67"/>
      <c r="I108" s="67"/>
      <c r="J108" s="67">
        <v>203</v>
      </c>
      <c r="K108" s="67">
        <v>48</v>
      </c>
      <c r="L108" s="68">
        <f>SUM(H108:J108)/3.4</f>
        <v>59.70588235294118</v>
      </c>
      <c r="M108" s="69">
        <v>6</v>
      </c>
      <c r="N108" s="69"/>
      <c r="O108" s="69"/>
      <c r="P108" s="69"/>
      <c r="Q108" s="70"/>
    </row>
    <row r="109" spans="1:17" ht="23.25" customHeight="1">
      <c r="A109" s="61">
        <v>0.6888888888889634</v>
      </c>
      <c r="B109" s="106" t="s">
        <v>142</v>
      </c>
      <c r="C109" s="63" t="s">
        <v>33</v>
      </c>
      <c r="D109" s="64">
        <v>43</v>
      </c>
      <c r="E109" s="73" t="s">
        <v>150</v>
      </c>
      <c r="F109" s="73" t="s">
        <v>151</v>
      </c>
      <c r="G109" s="72"/>
      <c r="H109" s="67"/>
      <c r="I109" s="67">
        <v>173</v>
      </c>
      <c r="J109" s="67"/>
      <c r="K109" s="67">
        <v>46</v>
      </c>
      <c r="L109" s="68">
        <f>SUM(H109:J109)/2.9</f>
        <v>59.6551724137931</v>
      </c>
      <c r="M109" s="69">
        <v>7</v>
      </c>
      <c r="N109" s="69"/>
      <c r="O109" s="69"/>
      <c r="P109" s="69"/>
      <c r="Q109" s="70"/>
    </row>
    <row r="110" spans="1:17" ht="23.25" customHeight="1">
      <c r="A110" s="61">
        <v>0.6611111111111235</v>
      </c>
      <c r="B110" s="106" t="s">
        <v>142</v>
      </c>
      <c r="C110" s="63" t="s">
        <v>33</v>
      </c>
      <c r="D110" s="64">
        <v>382</v>
      </c>
      <c r="E110" s="72" t="s">
        <v>94</v>
      </c>
      <c r="F110" s="72" t="s">
        <v>95</v>
      </c>
      <c r="G110" s="72"/>
      <c r="H110" s="67"/>
      <c r="I110" s="67" t="s">
        <v>152</v>
      </c>
      <c r="J110" s="67"/>
      <c r="K110" s="67"/>
      <c r="L110" s="68">
        <f>SUM(H110:J110)/2.9</f>
        <v>0</v>
      </c>
      <c r="M110" s="69" t="s">
        <v>152</v>
      </c>
      <c r="N110" s="69"/>
      <c r="O110" s="69"/>
      <c r="P110" s="69"/>
      <c r="Q110" s="70"/>
    </row>
    <row r="111" spans="1:17" ht="23.25" customHeight="1">
      <c r="A111" s="61">
        <v>0.7111111111112353</v>
      </c>
      <c r="B111" s="109" t="s">
        <v>143</v>
      </c>
      <c r="C111" s="63" t="s">
        <v>33</v>
      </c>
      <c r="D111" s="64">
        <v>250</v>
      </c>
      <c r="E111" s="65" t="s">
        <v>153</v>
      </c>
      <c r="F111" s="65" t="s">
        <v>154</v>
      </c>
      <c r="G111" s="66" t="s">
        <v>155</v>
      </c>
      <c r="H111" s="67"/>
      <c r="I111" s="67" t="s">
        <v>152</v>
      </c>
      <c r="J111" s="67"/>
      <c r="K111" s="67"/>
      <c r="L111" s="68">
        <f>SUM(H111:J111)/3.4</f>
        <v>0</v>
      </c>
      <c r="M111" s="69" t="s">
        <v>152</v>
      </c>
      <c r="N111" s="69"/>
      <c r="O111" s="69"/>
      <c r="P111" s="69"/>
      <c r="Q111" s="70"/>
    </row>
    <row r="112" spans="1:17" ht="15.75">
      <c r="A112" s="61">
        <v>0.7222222222223712</v>
      </c>
      <c r="B112" s="73" t="s">
        <v>67</v>
      </c>
      <c r="C112" s="63"/>
      <c r="D112" s="64"/>
      <c r="E112" s="65"/>
      <c r="F112" s="65"/>
      <c r="G112" s="66"/>
      <c r="H112" s="67"/>
      <c r="I112" s="67"/>
      <c r="J112" s="67"/>
      <c r="K112" s="67"/>
      <c r="L112" s="68"/>
      <c r="M112" s="69"/>
      <c r="N112" s="69"/>
      <c r="O112" s="69"/>
      <c r="P112" s="69"/>
      <c r="Q112" s="70"/>
    </row>
    <row r="113" spans="1:17" ht="6.75" customHeight="1" thickBot="1">
      <c r="A113" s="9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8"/>
      <c r="M113" s="79"/>
      <c r="N113" s="79"/>
      <c r="O113" s="79"/>
      <c r="P113" s="79"/>
      <c r="Q113" s="80"/>
    </row>
  </sheetData>
  <mergeCells count="75">
    <mergeCell ref="A99:F99"/>
    <mergeCell ref="M100:P100"/>
    <mergeCell ref="A96:F96"/>
    <mergeCell ref="H96:K96"/>
    <mergeCell ref="O96:P98"/>
    <mergeCell ref="A97:F97"/>
    <mergeCell ref="H97:K97"/>
    <mergeCell ref="A98:F98"/>
    <mergeCell ref="A95:F95"/>
    <mergeCell ref="H95:K95"/>
    <mergeCell ref="M95:O95"/>
    <mergeCell ref="P95:Q95"/>
    <mergeCell ref="A80:F80"/>
    <mergeCell ref="M81:P81"/>
    <mergeCell ref="A94:F94"/>
    <mergeCell ref="G94:L94"/>
    <mergeCell ref="M94:O94"/>
    <mergeCell ref="A77:F77"/>
    <mergeCell ref="H77:K77"/>
    <mergeCell ref="O77:P79"/>
    <mergeCell ref="A78:F78"/>
    <mergeCell ref="H78:K78"/>
    <mergeCell ref="A79:F79"/>
    <mergeCell ref="A76:F76"/>
    <mergeCell ref="H76:K76"/>
    <mergeCell ref="M76:O76"/>
    <mergeCell ref="P76:Q76"/>
    <mergeCell ref="A58:F58"/>
    <mergeCell ref="M59:P59"/>
    <mergeCell ref="A75:F75"/>
    <mergeCell ref="G75:L75"/>
    <mergeCell ref="M75:O75"/>
    <mergeCell ref="A55:F55"/>
    <mergeCell ref="H55:K55"/>
    <mergeCell ref="O55:P57"/>
    <mergeCell ref="A56:F56"/>
    <mergeCell ref="H56:K56"/>
    <mergeCell ref="A57:F57"/>
    <mergeCell ref="A54:F54"/>
    <mergeCell ref="H54:K54"/>
    <mergeCell ref="M54:O54"/>
    <mergeCell ref="P54:Q54"/>
    <mergeCell ref="A34:F34"/>
    <mergeCell ref="M35:P35"/>
    <mergeCell ref="A53:F53"/>
    <mergeCell ref="G53:L53"/>
    <mergeCell ref="M53:O53"/>
    <mergeCell ref="A31:F31"/>
    <mergeCell ref="H31:K31"/>
    <mergeCell ref="O31:P33"/>
    <mergeCell ref="A32:F32"/>
    <mergeCell ref="H32:K32"/>
    <mergeCell ref="A33:F33"/>
    <mergeCell ref="A30:F30"/>
    <mergeCell ref="H30:K30"/>
    <mergeCell ref="M30:O30"/>
    <mergeCell ref="P30:Q30"/>
    <mergeCell ref="A6:F6"/>
    <mergeCell ref="M7:P7"/>
    <mergeCell ref="A29:F29"/>
    <mergeCell ref="G29:L29"/>
    <mergeCell ref="M29:O29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2011-09-22T20:05:11Z</dcterms:created>
  <dcterms:modified xsi:type="dcterms:W3CDTF">2011-09-22T20:06:57Z</dcterms:modified>
  <cp:category/>
  <cp:version/>
  <cp:contentType/>
  <cp:contentStatus/>
</cp:coreProperties>
</file>