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<sst xmlns="http://schemas.openxmlformats.org/spreadsheetml/2006/main" count="611" uniqueCount="160">
  <si>
    <t>Step by Step Dressage</t>
  </si>
  <si>
    <t xml:space="preserve"> @Royal Leisure Centre</t>
  </si>
  <si>
    <t xml:space="preserve">Starters: </t>
  </si>
  <si>
    <t>Thursday 22nd September 2011</t>
  </si>
  <si>
    <t>Judge:</t>
  </si>
  <si>
    <t>Mrs Jane Bwye[6]</t>
  </si>
  <si>
    <t xml:space="preserve">Avr %      </t>
  </si>
  <si>
    <t>Class 1</t>
  </si>
  <si>
    <t>Writer:</t>
  </si>
  <si>
    <t>Mrs Jo Gallant</t>
  </si>
  <si>
    <t>KBIS</t>
  </si>
  <si>
    <t>OUTDOOR ARENA 1</t>
  </si>
  <si>
    <t>Preliminary 15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</si>
  <si>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</si>
  <si>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</si>
  <si>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</si>
  <si>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</si>
  <si>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</si>
  <si>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</si>
  <si>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</si>
  <si>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</si>
  <si>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</si>
  <si>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</si>
  <si>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</si>
  <si>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</si>
  <si>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</si>
  <si>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</si>
  <si>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</si>
  <si>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NonQ</t>
  </si>
  <si>
    <t>Q</t>
  </si>
  <si>
    <t>O/all</t>
  </si>
  <si>
    <t>DM</t>
  </si>
  <si>
    <t>Val Rubilah
49020 01128</t>
  </si>
  <si>
    <t>Joanna Moyers    8
325724  Mrs Jane Moyers</t>
  </si>
  <si>
    <t>5G
Oldenburg</t>
  </si>
  <si>
    <t>Mrs Brown
49220</t>
  </si>
  <si>
    <t>Jo Cole    8
206512    Bob Lees</t>
  </si>
  <si>
    <t>Donatella WR
53101 08122</t>
  </si>
  <si>
    <t>Jan Palmer    8
360759    Rider</t>
  </si>
  <si>
    <t xml:space="preserve">Murray Original
47768 </t>
  </si>
  <si>
    <t>Carolyne Allen   7
286532    Rider</t>
  </si>
  <si>
    <t>7G
ISH</t>
  </si>
  <si>
    <t>Weston's Legacy
53049 08120</t>
  </si>
  <si>
    <t xml:space="preserve">Natalie Moir    
359866    </t>
  </si>
  <si>
    <t xml:space="preserve">Cello
</t>
  </si>
  <si>
    <t>Lynsey Ryan       2
70459 Fenella Humphreys</t>
  </si>
  <si>
    <t>9M
Hanoverian</t>
  </si>
  <si>
    <t>HC</t>
  </si>
  <si>
    <t>End</t>
  </si>
  <si>
    <t>Mrs Gill Johnson[4]</t>
  </si>
  <si>
    <t>Class 2</t>
  </si>
  <si>
    <t>Mrs Valerie Jacks</t>
  </si>
  <si>
    <t>OUTDOOR ARENA 2</t>
  </si>
  <si>
    <t>Preliminary 19 Winter Qualifier</t>
  </si>
  <si>
    <t>4=</t>
  </si>
  <si>
    <t>Madrigal
52096 03121</t>
  </si>
  <si>
    <t>Philippa Soden    8
351881    Rider</t>
  </si>
  <si>
    <t xml:space="preserve">8G
</t>
  </si>
  <si>
    <t>Mrs Carol Stothard[5]</t>
  </si>
  <si>
    <t>Class 3</t>
  </si>
  <si>
    <t>Miss Margaret Boniface</t>
  </si>
  <si>
    <t>STEP BY STEP</t>
  </si>
  <si>
    <t>N22 Winter</t>
  </si>
  <si>
    <t>Open</t>
  </si>
  <si>
    <t>Rest</t>
  </si>
  <si>
    <t>T</t>
  </si>
  <si>
    <t>O</t>
  </si>
  <si>
    <t>Zippo RV
49619</t>
  </si>
  <si>
    <t>Hollie Lewis    2
118907   Karen Brown</t>
  </si>
  <si>
    <t>7S
Dutch</t>
  </si>
  <si>
    <t xml:space="preserve">HHS Cooley
</t>
  </si>
  <si>
    <t>Elisabeth Halliday-Sharp    5
136212    Rider</t>
  </si>
  <si>
    <t>Harlequin's Rollover
53122 08124</t>
  </si>
  <si>
    <t>Harriet Mercer    6
306126    Rider</t>
  </si>
  <si>
    <t>R</t>
  </si>
  <si>
    <t>Indies Playboy
52779 06126</t>
  </si>
  <si>
    <t>Sophie Brooks    8
357537    Rider</t>
  </si>
  <si>
    <t xml:space="preserve">12G
</t>
  </si>
  <si>
    <t xml:space="preserve">Hey Jude II
44660 </t>
  </si>
  <si>
    <t>Danny Davies    7
285439    Rider</t>
  </si>
  <si>
    <t>16M
NWB</t>
  </si>
  <si>
    <t>5=</t>
  </si>
  <si>
    <t xml:space="preserve">Charlie Boy
42513 </t>
  </si>
  <si>
    <t>Tuppence Silverio    7
267554    Rider</t>
  </si>
  <si>
    <t>11G
Cob</t>
  </si>
  <si>
    <t xml:space="preserve">Darola Diamond 
50593 </t>
  </si>
  <si>
    <t>6G
ISH</t>
  </si>
  <si>
    <t xml:space="preserve">Lakestreet Paladin
47407 </t>
  </si>
  <si>
    <t>Niki Ball    6
113620    Rider</t>
  </si>
  <si>
    <t xml:space="preserve">7G
TB </t>
  </si>
  <si>
    <t>Wyvern of Bellhouse
47974 09118</t>
  </si>
  <si>
    <t>Alison Jones    7
94102    Rider</t>
  </si>
  <si>
    <t>8M
BSH</t>
  </si>
  <si>
    <t xml:space="preserve">Rhystyd Rocket Moon
50484 </t>
  </si>
  <si>
    <t>Natalie Pierce    3
48895    P Hunter</t>
  </si>
  <si>
    <t>5G  
Welsh Sec D</t>
  </si>
  <si>
    <t>Mrs Chloe Denny[4]</t>
  </si>
  <si>
    <t>Class 4</t>
  </si>
  <si>
    <t>Mrs Lynne Brown</t>
  </si>
  <si>
    <t>BLUE CHIP</t>
  </si>
  <si>
    <t>Novice 35 Winter Qualifier</t>
  </si>
  <si>
    <t xml:space="preserve">Sportsfield Kerrygold
50591 </t>
  </si>
  <si>
    <t>11G
ISH</t>
  </si>
  <si>
    <t>Tamerella
51931 03120</t>
  </si>
  <si>
    <t>Gaynor Anderton    8
328308    Rider</t>
  </si>
  <si>
    <t>Mrs Margaret Drewe[3]</t>
  </si>
  <si>
    <t>Class 5</t>
  </si>
  <si>
    <t>Mrs Vicky Wigg-Waller</t>
  </si>
  <si>
    <t>Elementary 45 Winter</t>
  </si>
  <si>
    <t>High Hoes High Society
52170 04126</t>
  </si>
  <si>
    <t>Richard Black    4
125431 Ms N C Callam</t>
  </si>
  <si>
    <t>6M
Hanoverian</t>
  </si>
  <si>
    <t>Wellow Dillon
50721 09119</t>
  </si>
  <si>
    <t>Val Hall    7
110124    Rider</t>
  </si>
  <si>
    <t>11G
New Forest</t>
  </si>
  <si>
    <t>Crossfire
49143 02128</t>
  </si>
  <si>
    <t>Jaci Elsey    7
159158    Rider</t>
  </si>
  <si>
    <t>8G
Holstein</t>
  </si>
  <si>
    <t>Barnaby Boyden
41386 08125</t>
  </si>
  <si>
    <t>Jo Comber    7
195375    Rider</t>
  </si>
  <si>
    <t>14G
Irish x</t>
  </si>
  <si>
    <t>Coyote II
40288</t>
  </si>
  <si>
    <t>Rob Davies    7
211826    Rider</t>
  </si>
  <si>
    <t>WD</t>
  </si>
  <si>
    <t>Mrs Sally Merrison[1]</t>
  </si>
  <si>
    <t>Class 6</t>
  </si>
  <si>
    <t>Mrs Thelma Russell-Hayes</t>
  </si>
  <si>
    <t>EQUITOP MYOPLAST</t>
  </si>
  <si>
    <t>Elementary 57 Winter Qualifier</t>
  </si>
  <si>
    <t>Elizabeth Halliday    5
136212    Rider</t>
  </si>
  <si>
    <t>Uschi W
53090</t>
  </si>
  <si>
    <t>Kate Pheasant    
360562    Rider</t>
  </si>
  <si>
    <t xml:space="preserve">Fryhline
41242 </t>
  </si>
  <si>
    <t>Sue Gallagher    6
101109    Rider</t>
  </si>
  <si>
    <t>12M
Danish WB</t>
  </si>
  <si>
    <t>Class 7</t>
  </si>
  <si>
    <t>Medium 73 Winter</t>
  </si>
  <si>
    <t>Maestro de la Gesse
50694</t>
  </si>
  <si>
    <t>Amy Stovold    1
38784  Helen Burgess</t>
  </si>
  <si>
    <t>Fables Showmeister
36401</t>
  </si>
  <si>
    <t>Kirstie Hamilton-Campbell    
190640  Sue Griffen</t>
  </si>
  <si>
    <t>Class 8</t>
  </si>
  <si>
    <t>ALBION</t>
  </si>
  <si>
    <t>Medium 75 Winter Qualifier</t>
  </si>
  <si>
    <t>Class 9 &amp; 11 Combined</t>
  </si>
  <si>
    <t>PSG   380
INT I   380
GP   470</t>
  </si>
  <si>
    <t>PSG /INT I /GP Aff</t>
  </si>
  <si>
    <t>PSG</t>
  </si>
  <si>
    <t>Grenada
40112 04129</t>
  </si>
  <si>
    <t>Clare Kershaw    3
106798    Rider</t>
  </si>
  <si>
    <t>17M
Warmblood</t>
  </si>
  <si>
    <t>GP</t>
  </si>
  <si>
    <t>Desiderata
17039</t>
  </si>
  <si>
    <t>Sarah Sjoholm-Patience   2A?
292516     Becky Whitcombe</t>
  </si>
  <si>
    <t>17M
Hanoverian</t>
  </si>
  <si>
    <t>Time Bandit
30658 02120</t>
  </si>
  <si>
    <t>Julia Buckle    3
2712    Rider</t>
  </si>
  <si>
    <t>11G
KWPN</t>
  </si>
  <si>
    <t>Class 10</t>
  </si>
  <si>
    <t>Advanced Medium 85 Winter Qualifier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</si>
</sst>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2"/>
      <name val="Times New Roman"/>
      <family val="0"/>
    </font>
    <font>
      <b/>
      <i/>
      <u val="single"/>
      <sz val="22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5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3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center" vertical="top"/>
    </xf>
    <xf numFmtId="1" fontId="13" fillId="0" borderId="25" xfId="0" applyNumberFormat="1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left" wrapText="1"/>
    </xf>
    <xf numFmtId="0" fontId="13" fillId="0" borderId="25" xfId="0" applyFont="1" applyBorder="1" applyAlignment="1">
      <alignment/>
    </xf>
    <xf numFmtId="2" fontId="13" fillId="0" borderId="25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25" xfId="0" applyFont="1" applyFill="1" applyBorder="1" applyAlignment="1">
      <alignment wrapText="1"/>
    </xf>
    <xf numFmtId="0" fontId="15" fillId="0" borderId="25" xfId="0" applyFont="1" applyBorder="1" applyAlignment="1">
      <alignment horizontal="center" vertical="top"/>
    </xf>
    <xf numFmtId="20" fontId="13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1" fontId="13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/>
    </xf>
    <xf numFmtId="2" fontId="13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 wrapText="1"/>
    </xf>
    <xf numFmtId="2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right"/>
    </xf>
    <xf numFmtId="0" fontId="15" fillId="0" borderId="26" xfId="0" applyFont="1" applyBorder="1" applyAlignment="1">
      <alignment/>
    </xf>
    <xf numFmtId="0" fontId="13" fillId="0" borderId="2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16" fillId="0" borderId="27" xfId="0" applyFont="1" applyBorder="1" applyAlignment="1">
      <alignment horizontal="right"/>
    </xf>
    <xf numFmtId="0" fontId="15" fillId="0" borderId="28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13" fillId="0" borderId="27" xfId="0" applyFont="1" applyBorder="1" applyAlignment="1">
      <alignment/>
    </xf>
    <xf numFmtId="0" fontId="13" fillId="0" borderId="19" xfId="0" applyFont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2" fontId="13" fillId="0" borderId="25" xfId="0" applyNumberFormat="1" applyFont="1" applyBorder="1" applyAlignment="1">
      <alignment/>
    </xf>
    <xf numFmtId="20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1" fontId="13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/>
    </xf>
    <xf numFmtId="0" fontId="14" fillId="0" borderId="18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16" fillId="0" borderId="25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0" fontId="13" fillId="0" borderId="31" xfId="0" applyNumberFormat="1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7" xfId="0" applyNumberFormat="1" applyFont="1" applyBorder="1" applyAlignment="1">
      <alignment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7" fillId="0" borderId="25" xfId="0" applyFont="1" applyFill="1" applyBorder="1" applyAlignment="1">
      <alignment/>
    </xf>
    <xf numFmtId="0" fontId="13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6.375" style="0" bestFit="1" customWidth="1"/>
    <col min="2" max="2" width="5.125" style="0" bestFit="1" customWidth="1"/>
    <col min="3" max="3" width="5.375" style="0" bestFit="1" customWidth="1"/>
    <col min="4" max="4" width="4.125" style="0" bestFit="1" customWidth="1"/>
    <col min="5" max="5" width="17.875" style="0" bestFit="1" customWidth="1"/>
    <col min="6" max="6" width="22.125" style="0" bestFit="1" customWidth="1"/>
    <col min="7" max="7" width="9.625" style="0" bestFit="1" customWidth="1"/>
    <col min="8" max="12" width="7.125" style="0" customWidth="1"/>
    <col min="13" max="17" width="5.375" style="0" customWidth="1"/>
  </cols>
  <sheetData>
    <row r="1" spans="1:17" ht="27.7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6</v>
      </c>
      <c r="Q1" s="8">
        <v>5</v>
      </c>
    </row>
    <row r="2" spans="1:17" ht="20.25" thickBot="1">
      <c r="A2" s="10" t="s">
        <v>3</v>
      </c>
      <c r="B2" s="11"/>
      <c r="C2" s="11"/>
      <c r="D2" s="11"/>
      <c r="E2" s="11"/>
      <c r="F2" s="11"/>
      <c r="G2" s="12" t="s">
        <v>4</v>
      </c>
      <c r="H2" s="13" t="s">
        <v>5</v>
      </c>
      <c r="I2" s="13"/>
      <c r="J2" s="13"/>
      <c r="K2" s="13"/>
      <c r="L2" s="9"/>
      <c r="M2" s="14" t="s">
        <v>6</v>
      </c>
      <c r="N2" s="15"/>
      <c r="O2" s="16"/>
      <c r="P2" s="17">
        <f>SUM(L10:L15)/Q1</f>
        <v>62.60869565217392</v>
      </c>
      <c r="Q2" s="18"/>
    </row>
    <row r="3" spans="1:17" ht="19.5" thickBot="1">
      <c r="A3" s="10" t="s">
        <v>7</v>
      </c>
      <c r="B3" s="11"/>
      <c r="C3" s="11"/>
      <c r="D3" s="11"/>
      <c r="E3" s="11"/>
      <c r="F3" s="11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 customHeight="1">
      <c r="A4" s="27" t="s">
        <v>10</v>
      </c>
      <c r="B4" s="28"/>
      <c r="C4" s="28"/>
      <c r="D4" s="28"/>
      <c r="E4" s="28"/>
      <c r="F4" s="29"/>
      <c r="G4" s="30"/>
      <c r="H4" s="31" t="s">
        <v>11</v>
      </c>
      <c r="I4" s="31"/>
      <c r="J4" s="32"/>
      <c r="K4" s="32"/>
      <c r="L4" s="33"/>
      <c r="M4" s="34"/>
      <c r="N4" s="34"/>
      <c r="O4" s="25"/>
      <c r="P4" s="25"/>
      <c r="Q4" s="24"/>
    </row>
    <row r="5" spans="1:17" ht="20.25" customHeight="1" thickBot="1">
      <c r="A5" s="35" t="s">
        <v>12</v>
      </c>
      <c r="B5" s="36"/>
      <c r="C5" s="36"/>
      <c r="D5" s="36"/>
      <c r="E5" s="36"/>
      <c r="F5" s="37"/>
      <c r="G5" s="26"/>
      <c r="H5" s="26"/>
      <c r="I5" s="26"/>
      <c r="J5" s="26"/>
      <c r="K5" s="26"/>
      <c r="L5" s="26"/>
      <c r="M5" s="26"/>
      <c r="N5" s="26"/>
      <c r="O5" s="25"/>
      <c r="P5" s="25"/>
      <c r="Q5" s="24"/>
    </row>
    <row r="6" spans="1:17" ht="6.7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/>
      <c r="K8" s="52" t="s">
        <v>24</v>
      </c>
      <c r="L8" s="52"/>
      <c r="M8" s="52" t="s">
        <v>30</v>
      </c>
      <c r="N8" s="52" t="s">
        <v>28</v>
      </c>
      <c r="O8" s="52" t="s">
        <v>29</v>
      </c>
      <c r="P8" s="52"/>
      <c r="Q8" s="54" t="s">
        <v>31</v>
      </c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 customHeight="1">
      <c r="A10" s="59">
        <v>0.4555555555555554</v>
      </c>
      <c r="B10" s="60"/>
      <c r="C10" s="61" t="s">
        <v>29</v>
      </c>
      <c r="D10" s="62">
        <v>325</v>
      </c>
      <c r="E10" s="63" t="s">
        <v>32</v>
      </c>
      <c r="F10" s="63" t="s">
        <v>33</v>
      </c>
      <c r="G10" s="63" t="s">
        <v>34</v>
      </c>
      <c r="H10" s="64"/>
      <c r="I10" s="64">
        <v>159</v>
      </c>
      <c r="J10" s="64"/>
      <c r="K10" s="64">
        <v>58</v>
      </c>
      <c r="L10" s="65">
        <f aca="true" t="shared" si="0" ref="L10:L15">SUM(H10:J10)/2.3</f>
        <v>69.1304347826087</v>
      </c>
      <c r="M10" s="66">
        <v>1</v>
      </c>
      <c r="N10" s="67"/>
      <c r="O10" s="66">
        <v>1</v>
      </c>
      <c r="P10" s="67"/>
      <c r="Q10" s="68">
        <v>10</v>
      </c>
    </row>
    <row r="11" spans="1:17" ht="26.25" customHeight="1">
      <c r="A11" s="59">
        <v>0.475</v>
      </c>
      <c r="B11" s="60"/>
      <c r="C11" s="61" t="s">
        <v>29</v>
      </c>
      <c r="D11" s="62">
        <v>364</v>
      </c>
      <c r="E11" s="63" t="s">
        <v>35</v>
      </c>
      <c r="F11" s="63" t="s">
        <v>36</v>
      </c>
      <c r="G11" s="70"/>
      <c r="H11" s="64"/>
      <c r="I11" s="64">
        <v>146</v>
      </c>
      <c r="J11" s="64"/>
      <c r="K11" s="64">
        <v>50</v>
      </c>
      <c r="L11" s="65">
        <f t="shared" si="0"/>
        <v>63.478260869565226</v>
      </c>
      <c r="M11" s="66">
        <v>2</v>
      </c>
      <c r="N11" s="67"/>
      <c r="O11" s="66">
        <v>2</v>
      </c>
      <c r="P11" s="67"/>
      <c r="Q11" s="68">
        <v>9</v>
      </c>
    </row>
    <row r="12" spans="1:17" ht="26.25" customHeight="1">
      <c r="A12" s="59">
        <v>0.4604166666666665</v>
      </c>
      <c r="B12" s="60"/>
      <c r="C12" s="61" t="s">
        <v>29</v>
      </c>
      <c r="D12" s="62">
        <v>365</v>
      </c>
      <c r="E12" s="63" t="s">
        <v>37</v>
      </c>
      <c r="F12" s="63" t="s">
        <v>38</v>
      </c>
      <c r="G12" s="70"/>
      <c r="H12" s="64"/>
      <c r="I12" s="64">
        <v>141</v>
      </c>
      <c r="J12" s="64"/>
      <c r="K12" s="64">
        <v>50</v>
      </c>
      <c r="L12" s="65">
        <f t="shared" si="0"/>
        <v>61.30434782608696</v>
      </c>
      <c r="M12" s="66">
        <v>3</v>
      </c>
      <c r="N12" s="67"/>
      <c r="O12" s="66">
        <v>3</v>
      </c>
      <c r="P12" s="67"/>
      <c r="Q12" s="68">
        <v>8</v>
      </c>
    </row>
    <row r="13" spans="1:17" ht="26.25" customHeight="1">
      <c r="A13" s="59">
        <v>0.5138888888888885</v>
      </c>
      <c r="B13" s="60"/>
      <c r="C13" s="61" t="s">
        <v>29</v>
      </c>
      <c r="D13" s="62">
        <v>755</v>
      </c>
      <c r="E13" s="63" t="s">
        <v>39</v>
      </c>
      <c r="F13" s="63" t="s">
        <v>40</v>
      </c>
      <c r="G13" s="63" t="s">
        <v>41</v>
      </c>
      <c r="H13" s="64"/>
      <c r="I13" s="64">
        <v>140</v>
      </c>
      <c r="J13" s="64"/>
      <c r="K13" s="64">
        <v>48</v>
      </c>
      <c r="L13" s="65">
        <f t="shared" si="0"/>
        <v>60.86956521739131</v>
      </c>
      <c r="M13" s="66">
        <v>4</v>
      </c>
      <c r="N13" s="67"/>
      <c r="O13" s="66">
        <v>4</v>
      </c>
      <c r="P13" s="67"/>
      <c r="Q13" s="68">
        <v>7</v>
      </c>
    </row>
    <row r="14" spans="1:17" ht="26.25" customHeight="1">
      <c r="A14" s="59">
        <v>0.43125</v>
      </c>
      <c r="B14" s="60"/>
      <c r="C14" s="61" t="s">
        <v>29</v>
      </c>
      <c r="D14" s="62">
        <v>349</v>
      </c>
      <c r="E14" s="63" t="s">
        <v>42</v>
      </c>
      <c r="F14" s="63" t="s">
        <v>43</v>
      </c>
      <c r="G14" s="70"/>
      <c r="H14" s="64"/>
      <c r="I14" s="64">
        <v>134</v>
      </c>
      <c r="J14" s="64"/>
      <c r="K14" s="64">
        <v>46</v>
      </c>
      <c r="L14" s="65">
        <f t="shared" si="0"/>
        <v>58.2608695652174</v>
      </c>
      <c r="M14" s="66">
        <v>5</v>
      </c>
      <c r="N14" s="67"/>
      <c r="O14" s="66">
        <v>5</v>
      </c>
      <c r="P14" s="67"/>
      <c r="Q14" s="68">
        <v>6</v>
      </c>
    </row>
    <row r="15" spans="1:17" ht="26.25" customHeight="1">
      <c r="A15" s="59">
        <v>0.51875</v>
      </c>
      <c r="B15" s="60"/>
      <c r="C15" s="61" t="s">
        <v>28</v>
      </c>
      <c r="D15" s="62">
        <v>395</v>
      </c>
      <c r="E15" s="71" t="s">
        <v>44</v>
      </c>
      <c r="F15" s="71" t="s">
        <v>45</v>
      </c>
      <c r="G15" s="63" t="s">
        <v>46</v>
      </c>
      <c r="H15" s="64" t="s">
        <v>47</v>
      </c>
      <c r="I15" s="64"/>
      <c r="J15" s="64"/>
      <c r="K15" s="64"/>
      <c r="L15" s="65">
        <f t="shared" si="0"/>
        <v>0</v>
      </c>
      <c r="M15" s="66" t="s">
        <v>47</v>
      </c>
      <c r="N15" s="67" t="s">
        <v>47</v>
      </c>
      <c r="O15" s="66"/>
      <c r="P15" s="67"/>
      <c r="Q15" s="68"/>
    </row>
    <row r="16" spans="1:17" ht="15.75">
      <c r="A16" s="59">
        <v>0.5236111111111107</v>
      </c>
      <c r="B16" s="60" t="s">
        <v>48</v>
      </c>
      <c r="C16" s="61"/>
      <c r="D16" s="62"/>
      <c r="E16" s="63"/>
      <c r="F16" s="63"/>
      <c r="G16" s="63"/>
      <c r="H16" s="72"/>
      <c r="I16" s="72"/>
      <c r="J16" s="72"/>
      <c r="K16" s="72"/>
      <c r="L16" s="72"/>
      <c r="M16" s="66"/>
      <c r="N16" s="67"/>
      <c r="O16" s="66"/>
      <c r="P16" s="67"/>
      <c r="Q16" s="68"/>
    </row>
    <row r="17" spans="1:17" ht="6.75" customHeight="1" thickBot="1">
      <c r="A17" s="73"/>
      <c r="B17" s="74"/>
      <c r="C17" s="75"/>
      <c r="D17" s="76"/>
      <c r="E17" s="74"/>
      <c r="F17" s="74"/>
      <c r="G17" s="77"/>
      <c r="H17" s="74"/>
      <c r="I17" s="74"/>
      <c r="J17" s="74"/>
      <c r="K17" s="74"/>
      <c r="L17" s="78"/>
      <c r="M17" s="79"/>
      <c r="N17" s="79"/>
      <c r="O17" s="79"/>
      <c r="P17" s="79"/>
      <c r="Q17" s="80"/>
    </row>
    <row r="18" spans="1:17" ht="6.75" customHeight="1" thickBot="1">
      <c r="A18" s="82"/>
      <c r="B18" s="83"/>
      <c r="C18" s="83"/>
      <c r="D18" s="83"/>
      <c r="E18" s="84"/>
      <c r="F18" s="83"/>
      <c r="G18" s="83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27.75" thickBot="1">
      <c r="A19" s="1" t="s">
        <v>0</v>
      </c>
      <c r="B19" s="2"/>
      <c r="C19" s="2"/>
      <c r="D19" s="2"/>
      <c r="E19" s="2"/>
      <c r="F19" s="2"/>
      <c r="G19" s="3" t="s">
        <v>1</v>
      </c>
      <c r="H19" s="3"/>
      <c r="I19" s="3"/>
      <c r="J19" s="3"/>
      <c r="K19" s="3"/>
      <c r="L19" s="4"/>
      <c r="M19" s="5" t="s">
        <v>2</v>
      </c>
      <c r="N19" s="6"/>
      <c r="O19" s="6"/>
      <c r="P19" s="7">
        <v>6</v>
      </c>
      <c r="Q19" s="8">
        <v>6</v>
      </c>
    </row>
    <row r="20" spans="1:17" ht="20.25" thickBot="1">
      <c r="A20" s="10" t="s">
        <v>3</v>
      </c>
      <c r="B20" s="11"/>
      <c r="C20" s="11"/>
      <c r="D20" s="11"/>
      <c r="E20" s="11"/>
      <c r="F20" s="11"/>
      <c r="G20" s="12" t="s">
        <v>4</v>
      </c>
      <c r="H20" s="86" t="s">
        <v>49</v>
      </c>
      <c r="I20" s="86"/>
      <c r="J20" s="86"/>
      <c r="K20" s="86"/>
      <c r="L20" s="9"/>
      <c r="M20" s="14" t="s">
        <v>6</v>
      </c>
      <c r="N20" s="15"/>
      <c r="O20" s="16"/>
      <c r="P20" s="17">
        <f>SUM(L28:L34)/Q19</f>
        <v>67.19696969696969</v>
      </c>
      <c r="Q20" s="18"/>
    </row>
    <row r="21" spans="1:17" ht="19.5" thickBot="1">
      <c r="A21" s="10" t="s">
        <v>50</v>
      </c>
      <c r="B21" s="11"/>
      <c r="C21" s="11"/>
      <c r="D21" s="11"/>
      <c r="E21" s="11"/>
      <c r="F21" s="11"/>
      <c r="G21" s="19" t="s">
        <v>8</v>
      </c>
      <c r="H21" s="20" t="s">
        <v>51</v>
      </c>
      <c r="I21" s="20"/>
      <c r="J21" s="20"/>
      <c r="K21" s="20"/>
      <c r="L21" s="21"/>
      <c r="M21" s="21"/>
      <c r="N21" s="22"/>
      <c r="O21" s="23">
        <v>220</v>
      </c>
      <c r="P21" s="23"/>
      <c r="Q21" s="24"/>
    </row>
    <row r="22" spans="1:17" ht="18" customHeight="1">
      <c r="A22" s="27" t="s">
        <v>10</v>
      </c>
      <c r="B22" s="28"/>
      <c r="C22" s="28"/>
      <c r="D22" s="28"/>
      <c r="E22" s="28"/>
      <c r="F22" s="29"/>
      <c r="G22" s="30"/>
      <c r="H22" s="31" t="s">
        <v>52</v>
      </c>
      <c r="I22" s="31"/>
      <c r="J22" s="32"/>
      <c r="K22" s="32"/>
      <c r="L22" s="33"/>
      <c r="M22" s="34"/>
      <c r="N22" s="34"/>
      <c r="O22" s="25"/>
      <c r="P22" s="25"/>
      <c r="Q22" s="24"/>
    </row>
    <row r="23" spans="1:17" ht="20.25" customHeight="1" thickBot="1">
      <c r="A23" s="35" t="s">
        <v>53</v>
      </c>
      <c r="B23" s="36"/>
      <c r="C23" s="36"/>
      <c r="D23" s="36"/>
      <c r="E23" s="36"/>
      <c r="F23" s="37"/>
      <c r="G23" s="26"/>
      <c r="H23" s="26"/>
      <c r="I23" s="26"/>
      <c r="J23" s="26"/>
      <c r="K23" s="26"/>
      <c r="L23" s="26"/>
      <c r="M23" s="26"/>
      <c r="N23" s="26"/>
      <c r="O23" s="25"/>
      <c r="P23" s="25"/>
      <c r="Q23" s="24"/>
    </row>
    <row r="24" spans="1:17" ht="6.75" customHeight="1" thickBot="1">
      <c r="A24" s="38"/>
      <c r="B24" s="39"/>
      <c r="C24" s="39"/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5.75">
      <c r="A25" s="42" t="s">
        <v>13</v>
      </c>
      <c r="B25" s="43" t="s">
        <v>14</v>
      </c>
      <c r="C25" s="43" t="s">
        <v>15</v>
      </c>
      <c r="D25" s="43" t="s">
        <v>16</v>
      </c>
      <c r="E25" s="44" t="s">
        <v>17</v>
      </c>
      <c r="F25" s="45" t="s">
        <v>18</v>
      </c>
      <c r="G25" s="46" t="s">
        <v>19</v>
      </c>
      <c r="H25" s="43" t="s">
        <v>20</v>
      </c>
      <c r="I25" s="43" t="s">
        <v>20</v>
      </c>
      <c r="J25" s="43" t="s">
        <v>20</v>
      </c>
      <c r="K25" s="43" t="s">
        <v>21</v>
      </c>
      <c r="L25" s="43" t="s">
        <v>22</v>
      </c>
      <c r="M25" s="47" t="s">
        <v>23</v>
      </c>
      <c r="N25" s="47"/>
      <c r="O25" s="47"/>
      <c r="P25" s="47"/>
      <c r="Q25" s="48"/>
    </row>
    <row r="26" spans="1:17" ht="16.5" thickBot="1">
      <c r="A26" s="49"/>
      <c r="B26" s="50"/>
      <c r="C26" s="51" t="s">
        <v>24</v>
      </c>
      <c r="D26" s="52"/>
      <c r="E26" s="53" t="s">
        <v>25</v>
      </c>
      <c r="F26" s="53" t="s">
        <v>26</v>
      </c>
      <c r="G26" s="52" t="s">
        <v>27</v>
      </c>
      <c r="H26" s="52" t="s">
        <v>28</v>
      </c>
      <c r="I26" s="52" t="s">
        <v>29</v>
      </c>
      <c r="J26" s="52"/>
      <c r="K26" s="52" t="s">
        <v>24</v>
      </c>
      <c r="L26" s="52"/>
      <c r="M26" s="52" t="s">
        <v>30</v>
      </c>
      <c r="N26" s="52" t="s">
        <v>28</v>
      </c>
      <c r="O26" s="52" t="s">
        <v>29</v>
      </c>
      <c r="P26" s="52"/>
      <c r="Q26" s="54" t="s">
        <v>31</v>
      </c>
    </row>
    <row r="27" spans="1:17" ht="6.75" customHeight="1">
      <c r="A27" s="55"/>
      <c r="B27" s="56"/>
      <c r="C27" s="56"/>
      <c r="D27" s="56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</row>
    <row r="28" spans="1:17" ht="26.25">
      <c r="A28" s="59">
        <v>0.4263888888888889</v>
      </c>
      <c r="B28" s="60"/>
      <c r="C28" s="61" t="s">
        <v>29</v>
      </c>
      <c r="D28" s="62">
        <v>325</v>
      </c>
      <c r="E28" s="63" t="s">
        <v>32</v>
      </c>
      <c r="F28" s="63" t="s">
        <v>33</v>
      </c>
      <c r="G28" s="63" t="s">
        <v>34</v>
      </c>
      <c r="H28" s="64"/>
      <c r="I28" s="64">
        <v>158</v>
      </c>
      <c r="J28" s="64"/>
      <c r="K28" s="64">
        <v>58</v>
      </c>
      <c r="L28" s="65">
        <f aca="true" t="shared" si="1" ref="L28:L33">SUM(H28:J28)/2.2</f>
        <v>71.81818181818181</v>
      </c>
      <c r="M28" s="87">
        <v>1</v>
      </c>
      <c r="N28" s="87"/>
      <c r="O28" s="87">
        <v>1</v>
      </c>
      <c r="P28" s="87"/>
      <c r="Q28" s="88">
        <v>10</v>
      </c>
    </row>
    <row r="29" spans="1:17" ht="26.25">
      <c r="A29" s="59">
        <v>0.44583333333333325</v>
      </c>
      <c r="B29" s="60"/>
      <c r="C29" s="61" t="s">
        <v>29</v>
      </c>
      <c r="D29" s="62">
        <v>364</v>
      </c>
      <c r="E29" s="63" t="s">
        <v>35</v>
      </c>
      <c r="F29" s="63" t="s">
        <v>36</v>
      </c>
      <c r="G29" s="70"/>
      <c r="H29" s="64"/>
      <c r="I29" s="64">
        <v>153</v>
      </c>
      <c r="J29" s="64"/>
      <c r="K29" s="64">
        <v>56</v>
      </c>
      <c r="L29" s="65">
        <f t="shared" si="1"/>
        <v>69.54545454545455</v>
      </c>
      <c r="M29" s="87">
        <v>2</v>
      </c>
      <c r="N29" s="87"/>
      <c r="O29" s="87">
        <v>2</v>
      </c>
      <c r="P29" s="87"/>
      <c r="Q29" s="88">
        <v>9</v>
      </c>
    </row>
    <row r="30" spans="1:17" ht="26.25">
      <c r="A30" s="59">
        <v>0.4555555555555554</v>
      </c>
      <c r="B30" s="60"/>
      <c r="C30" s="61" t="s">
        <v>29</v>
      </c>
      <c r="D30" s="62">
        <v>349</v>
      </c>
      <c r="E30" s="63" t="s">
        <v>42</v>
      </c>
      <c r="F30" s="63" t="s">
        <v>43</v>
      </c>
      <c r="G30" s="70"/>
      <c r="H30" s="64"/>
      <c r="I30" s="64">
        <v>148</v>
      </c>
      <c r="J30" s="64"/>
      <c r="K30" s="64">
        <v>54</v>
      </c>
      <c r="L30" s="65">
        <f t="shared" si="1"/>
        <v>67.27272727272727</v>
      </c>
      <c r="M30" s="87">
        <v>3</v>
      </c>
      <c r="N30" s="87"/>
      <c r="O30" s="87">
        <v>3</v>
      </c>
      <c r="P30" s="87"/>
      <c r="Q30" s="88">
        <v>8</v>
      </c>
    </row>
    <row r="31" spans="1:17" ht="26.25">
      <c r="A31" s="59">
        <v>0.48958333333333304</v>
      </c>
      <c r="B31" s="60"/>
      <c r="C31" s="61" t="s">
        <v>29</v>
      </c>
      <c r="D31" s="62">
        <v>755</v>
      </c>
      <c r="E31" s="63" t="s">
        <v>39</v>
      </c>
      <c r="F31" s="63" t="s">
        <v>40</v>
      </c>
      <c r="G31" s="63" t="s">
        <v>41</v>
      </c>
      <c r="H31" s="64"/>
      <c r="I31" s="64">
        <v>144</v>
      </c>
      <c r="J31" s="64"/>
      <c r="K31" s="64">
        <v>52</v>
      </c>
      <c r="L31" s="65">
        <f t="shared" si="1"/>
        <v>65.45454545454545</v>
      </c>
      <c r="M31" s="87" t="s">
        <v>54</v>
      </c>
      <c r="N31" s="87"/>
      <c r="O31" s="87">
        <v>4</v>
      </c>
      <c r="P31" s="87"/>
      <c r="Q31" s="88">
        <v>7</v>
      </c>
    </row>
    <row r="32" spans="1:17" ht="26.25">
      <c r="A32" s="59">
        <v>0.49444444444444413</v>
      </c>
      <c r="B32" s="60"/>
      <c r="C32" s="89" t="s">
        <v>29</v>
      </c>
      <c r="D32" s="62">
        <v>118</v>
      </c>
      <c r="E32" s="71" t="s">
        <v>55</v>
      </c>
      <c r="F32" s="71" t="s">
        <v>56</v>
      </c>
      <c r="G32" s="63" t="s">
        <v>57</v>
      </c>
      <c r="H32" s="64"/>
      <c r="I32" s="64">
        <v>144</v>
      </c>
      <c r="J32" s="64"/>
      <c r="K32" s="64">
        <v>52</v>
      </c>
      <c r="L32" s="65">
        <f t="shared" si="1"/>
        <v>65.45454545454545</v>
      </c>
      <c r="M32" s="87" t="s">
        <v>54</v>
      </c>
      <c r="N32" s="87"/>
      <c r="O32" s="87">
        <v>4</v>
      </c>
      <c r="P32" s="87"/>
      <c r="Q32" s="88">
        <v>7</v>
      </c>
    </row>
    <row r="33" spans="1:17" ht="26.25">
      <c r="A33" s="59">
        <v>0.43125</v>
      </c>
      <c r="B33" s="60"/>
      <c r="C33" s="61" t="s">
        <v>29</v>
      </c>
      <c r="D33" s="62">
        <v>365</v>
      </c>
      <c r="E33" s="63" t="s">
        <v>37</v>
      </c>
      <c r="F33" s="63" t="s">
        <v>38</v>
      </c>
      <c r="G33" s="70"/>
      <c r="H33" s="64"/>
      <c r="I33" s="64">
        <v>140</v>
      </c>
      <c r="J33" s="64"/>
      <c r="K33" s="64">
        <v>52</v>
      </c>
      <c r="L33" s="65">
        <f t="shared" si="1"/>
        <v>63.63636363636363</v>
      </c>
      <c r="M33" s="87">
        <v>6</v>
      </c>
      <c r="N33" s="87"/>
      <c r="O33" s="87">
        <v>6</v>
      </c>
      <c r="P33" s="87"/>
      <c r="Q33" s="88">
        <v>5</v>
      </c>
    </row>
    <row r="34" spans="1:17" ht="15.75">
      <c r="A34" s="59">
        <v>0.4993055555555552</v>
      </c>
      <c r="B34" s="60" t="s">
        <v>48</v>
      </c>
      <c r="C34" s="61"/>
      <c r="D34" s="62"/>
      <c r="E34" s="63"/>
      <c r="F34" s="63"/>
      <c r="G34" s="70"/>
      <c r="H34" s="72"/>
      <c r="I34" s="72"/>
      <c r="J34" s="72"/>
      <c r="K34" s="72"/>
      <c r="L34" s="72"/>
      <c r="M34" s="87"/>
      <c r="N34" s="87"/>
      <c r="O34" s="87"/>
      <c r="P34" s="87"/>
      <c r="Q34" s="88"/>
    </row>
    <row r="35" spans="1:17" ht="6.75" customHeight="1" thickBo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8"/>
      <c r="M35" s="79"/>
      <c r="N35" s="79"/>
      <c r="O35" s="79"/>
      <c r="P35" s="79"/>
      <c r="Q35" s="80"/>
    </row>
    <row r="36" spans="1:17" ht="6.75" customHeight="1" thickBo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7.75" thickBot="1">
      <c r="A37" s="1" t="s">
        <v>0</v>
      </c>
      <c r="B37" s="2"/>
      <c r="C37" s="2"/>
      <c r="D37" s="2"/>
      <c r="E37" s="2"/>
      <c r="F37" s="2"/>
      <c r="G37" s="3" t="s">
        <v>1</v>
      </c>
      <c r="H37" s="3"/>
      <c r="I37" s="3"/>
      <c r="J37" s="3"/>
      <c r="K37" s="3"/>
      <c r="L37" s="4"/>
      <c r="M37" s="5" t="s">
        <v>2</v>
      </c>
      <c r="N37" s="6"/>
      <c r="O37" s="6"/>
      <c r="P37" s="7">
        <v>11</v>
      </c>
      <c r="Q37" s="8">
        <v>10</v>
      </c>
    </row>
    <row r="38" spans="1:17" ht="20.25" thickBot="1">
      <c r="A38" s="10" t="s">
        <v>3</v>
      </c>
      <c r="B38" s="11"/>
      <c r="C38" s="11"/>
      <c r="D38" s="11"/>
      <c r="E38" s="11"/>
      <c r="F38" s="11"/>
      <c r="G38" s="12" t="s">
        <v>4</v>
      </c>
      <c r="H38" s="86" t="s">
        <v>58</v>
      </c>
      <c r="I38" s="86"/>
      <c r="J38" s="86"/>
      <c r="K38" s="86"/>
      <c r="L38" s="9"/>
      <c r="M38" s="14" t="s">
        <v>6</v>
      </c>
      <c r="N38" s="15"/>
      <c r="O38" s="16"/>
      <c r="P38" s="17">
        <f>SUM(L46:L57)/Q37</f>
        <v>65.62068965517243</v>
      </c>
      <c r="Q38" s="18"/>
    </row>
    <row r="39" spans="1:17" ht="19.5" thickBot="1">
      <c r="A39" s="10" t="s">
        <v>59</v>
      </c>
      <c r="B39" s="11"/>
      <c r="C39" s="11"/>
      <c r="D39" s="11"/>
      <c r="E39" s="11"/>
      <c r="F39" s="11"/>
      <c r="G39" s="19" t="s">
        <v>8</v>
      </c>
      <c r="H39" s="90" t="s">
        <v>60</v>
      </c>
      <c r="I39" s="90"/>
      <c r="J39" s="90"/>
      <c r="K39" s="90"/>
      <c r="L39" s="26"/>
      <c r="M39" s="21"/>
      <c r="N39" s="22"/>
      <c r="O39" s="23">
        <v>290</v>
      </c>
      <c r="P39" s="23"/>
      <c r="Q39" s="24"/>
    </row>
    <row r="40" spans="1:17" ht="19.5" customHeight="1">
      <c r="A40" s="27" t="s">
        <v>61</v>
      </c>
      <c r="B40" s="28"/>
      <c r="C40" s="28"/>
      <c r="D40" s="28"/>
      <c r="E40" s="28"/>
      <c r="F40" s="29"/>
      <c r="G40" s="30"/>
      <c r="H40" s="31" t="s">
        <v>52</v>
      </c>
      <c r="I40" s="31"/>
      <c r="J40" s="32"/>
      <c r="K40" s="32"/>
      <c r="L40" s="33"/>
      <c r="M40" s="34"/>
      <c r="N40" s="34"/>
      <c r="O40" s="25"/>
      <c r="P40" s="25"/>
      <c r="Q40" s="24"/>
    </row>
    <row r="41" spans="1:17" ht="20.25" customHeight="1" thickBot="1">
      <c r="A41" s="35" t="s">
        <v>62</v>
      </c>
      <c r="B41" s="36"/>
      <c r="C41" s="36"/>
      <c r="D41" s="36"/>
      <c r="E41" s="36"/>
      <c r="F41" s="37"/>
      <c r="G41" s="26"/>
      <c r="H41" s="26"/>
      <c r="I41" s="26"/>
      <c r="J41" s="26"/>
      <c r="K41" s="26"/>
      <c r="L41" s="26"/>
      <c r="M41" s="26"/>
      <c r="N41" s="26"/>
      <c r="O41" s="25"/>
      <c r="P41" s="25"/>
      <c r="Q41" s="24"/>
    </row>
    <row r="42" spans="1:17" ht="6.75" customHeight="1" thickBot="1">
      <c r="A42" s="38"/>
      <c r="B42" s="39"/>
      <c r="C42" s="39"/>
      <c r="D42" s="39"/>
      <c r="E42" s="3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ht="15.75">
      <c r="A43" s="42" t="s">
        <v>13</v>
      </c>
      <c r="B43" s="43" t="s">
        <v>14</v>
      </c>
      <c r="C43" s="43" t="s">
        <v>15</v>
      </c>
      <c r="D43" s="43" t="s">
        <v>16</v>
      </c>
      <c r="E43" s="44" t="s">
        <v>17</v>
      </c>
      <c r="F43" s="45" t="s">
        <v>18</v>
      </c>
      <c r="G43" s="46" t="s">
        <v>19</v>
      </c>
      <c r="H43" s="43" t="s">
        <v>20</v>
      </c>
      <c r="I43" s="43" t="s">
        <v>20</v>
      </c>
      <c r="J43" s="43" t="s">
        <v>20</v>
      </c>
      <c r="K43" s="43" t="s">
        <v>21</v>
      </c>
      <c r="L43" s="43" t="s">
        <v>22</v>
      </c>
      <c r="M43" s="47" t="s">
        <v>23</v>
      </c>
      <c r="N43" s="47"/>
      <c r="O43" s="47"/>
      <c r="P43" s="47"/>
      <c r="Q43" s="48"/>
    </row>
    <row r="44" spans="1:17" ht="16.5" thickBot="1">
      <c r="A44" s="49"/>
      <c r="B44" s="50"/>
      <c r="C44" s="51" t="s">
        <v>24</v>
      </c>
      <c r="D44" s="52"/>
      <c r="E44" s="53" t="s">
        <v>25</v>
      </c>
      <c r="F44" s="53" t="s">
        <v>26</v>
      </c>
      <c r="G44" s="52" t="s">
        <v>27</v>
      </c>
      <c r="H44" s="52" t="s">
        <v>63</v>
      </c>
      <c r="I44" s="52" t="s">
        <v>64</v>
      </c>
      <c r="J44" s="52" t="s">
        <v>65</v>
      </c>
      <c r="K44" s="52" t="s">
        <v>24</v>
      </c>
      <c r="L44" s="52"/>
      <c r="M44" s="52" t="s">
        <v>30</v>
      </c>
      <c r="N44" s="52" t="s">
        <v>63</v>
      </c>
      <c r="O44" s="52" t="s">
        <v>64</v>
      </c>
      <c r="P44" s="52" t="s">
        <v>65</v>
      </c>
      <c r="Q44" s="54" t="s">
        <v>31</v>
      </c>
    </row>
    <row r="45" spans="1:17" ht="4.5" customHeight="1">
      <c r="A45" s="55"/>
      <c r="B45" s="56"/>
      <c r="C45" s="56"/>
      <c r="D45" s="56"/>
      <c r="E45" s="57"/>
      <c r="F45" s="5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8"/>
    </row>
    <row r="46" spans="1:17" ht="26.25">
      <c r="A46" s="59">
        <v>0.5916666666666598</v>
      </c>
      <c r="B46" s="60"/>
      <c r="C46" s="61" t="s">
        <v>66</v>
      </c>
      <c r="D46" s="62">
        <v>654</v>
      </c>
      <c r="E46" s="63" t="s">
        <v>67</v>
      </c>
      <c r="F46" s="71" t="s">
        <v>68</v>
      </c>
      <c r="G46" s="63" t="s">
        <v>69</v>
      </c>
      <c r="H46" s="64">
        <v>213</v>
      </c>
      <c r="I46" s="64"/>
      <c r="J46" s="64"/>
      <c r="K46" s="64">
        <v>60</v>
      </c>
      <c r="L46" s="65">
        <f aca="true" t="shared" si="2" ref="L46:L56">SUM(H46:J46)/2.9</f>
        <v>73.44827586206897</v>
      </c>
      <c r="M46" s="87">
        <v>1</v>
      </c>
      <c r="N46" s="87">
        <v>1</v>
      </c>
      <c r="O46" s="87"/>
      <c r="P46" s="87"/>
      <c r="Q46" s="88">
        <v>10</v>
      </c>
    </row>
    <row r="47" spans="1:17" ht="26.25">
      <c r="A47" s="59">
        <v>0.5770833333333278</v>
      </c>
      <c r="B47" s="60"/>
      <c r="C47" s="61" t="s">
        <v>66</v>
      </c>
      <c r="D47" s="62">
        <v>404</v>
      </c>
      <c r="E47" s="63" t="s">
        <v>70</v>
      </c>
      <c r="F47" s="63" t="s">
        <v>71</v>
      </c>
      <c r="G47" s="70"/>
      <c r="H47" s="64">
        <v>193</v>
      </c>
      <c r="I47" s="64"/>
      <c r="J47" s="64"/>
      <c r="K47" s="64">
        <v>54</v>
      </c>
      <c r="L47" s="65">
        <f t="shared" si="2"/>
        <v>66.55172413793103</v>
      </c>
      <c r="M47" s="87">
        <v>2</v>
      </c>
      <c r="N47" s="91">
        <v>2</v>
      </c>
      <c r="O47" s="87"/>
      <c r="P47" s="91"/>
      <c r="Q47" s="92">
        <v>9</v>
      </c>
    </row>
    <row r="48" spans="1:17" ht="26.25">
      <c r="A48" s="59">
        <v>0.5819444444444385</v>
      </c>
      <c r="B48" s="60"/>
      <c r="C48" s="61" t="s">
        <v>66</v>
      </c>
      <c r="D48" s="62">
        <v>15</v>
      </c>
      <c r="E48" s="71" t="s">
        <v>72</v>
      </c>
      <c r="F48" s="63" t="s">
        <v>73</v>
      </c>
      <c r="G48" s="70"/>
      <c r="H48" s="64">
        <v>192</v>
      </c>
      <c r="I48" s="64"/>
      <c r="J48" s="64"/>
      <c r="K48" s="64">
        <v>54</v>
      </c>
      <c r="L48" s="65">
        <f t="shared" si="2"/>
        <v>66.20689655172414</v>
      </c>
      <c r="M48" s="87">
        <v>3</v>
      </c>
      <c r="N48" s="91">
        <v>3</v>
      </c>
      <c r="O48" s="87"/>
      <c r="P48" s="91"/>
      <c r="Q48" s="92">
        <v>8</v>
      </c>
    </row>
    <row r="49" spans="1:17" ht="26.25">
      <c r="A49" s="59">
        <v>0.6013888888888811</v>
      </c>
      <c r="B49" s="60"/>
      <c r="C49" s="61" t="s">
        <v>74</v>
      </c>
      <c r="D49" s="62">
        <v>249</v>
      </c>
      <c r="E49" s="71" t="s">
        <v>75</v>
      </c>
      <c r="F49" s="71" t="s">
        <v>76</v>
      </c>
      <c r="G49" s="63" t="s">
        <v>77</v>
      </c>
      <c r="H49" s="64"/>
      <c r="I49" s="64">
        <v>191</v>
      </c>
      <c r="J49" s="64"/>
      <c r="K49" s="64">
        <v>52</v>
      </c>
      <c r="L49" s="65">
        <f t="shared" si="2"/>
        <v>65.86206896551724</v>
      </c>
      <c r="M49" s="87">
        <v>4</v>
      </c>
      <c r="N49" s="91"/>
      <c r="O49" s="87">
        <v>1</v>
      </c>
      <c r="P49" s="91"/>
      <c r="Q49" s="92">
        <v>7</v>
      </c>
    </row>
    <row r="50" spans="1:17" ht="26.25">
      <c r="A50" s="59">
        <v>0.5479166666666639</v>
      </c>
      <c r="B50" s="60"/>
      <c r="C50" s="61" t="s">
        <v>74</v>
      </c>
      <c r="D50" s="62">
        <v>251</v>
      </c>
      <c r="E50" s="63" t="s">
        <v>78</v>
      </c>
      <c r="F50" s="63" t="s">
        <v>79</v>
      </c>
      <c r="G50" s="63" t="s">
        <v>80</v>
      </c>
      <c r="H50" s="64"/>
      <c r="I50" s="64">
        <v>190</v>
      </c>
      <c r="J50" s="64"/>
      <c r="K50" s="64">
        <v>52</v>
      </c>
      <c r="L50" s="65">
        <f t="shared" si="2"/>
        <v>65.51724137931035</v>
      </c>
      <c r="M50" s="87" t="s">
        <v>81</v>
      </c>
      <c r="N50" s="91"/>
      <c r="O50" s="87">
        <v>2</v>
      </c>
      <c r="P50" s="91"/>
      <c r="Q50" s="92">
        <v>6</v>
      </c>
    </row>
    <row r="51" spans="1:17" ht="26.25">
      <c r="A51" s="59">
        <v>0.6062499999999917</v>
      </c>
      <c r="B51" s="60"/>
      <c r="C51" s="61" t="s">
        <v>74</v>
      </c>
      <c r="D51" s="62">
        <v>362</v>
      </c>
      <c r="E51" s="63" t="s">
        <v>82</v>
      </c>
      <c r="F51" s="63" t="s">
        <v>83</v>
      </c>
      <c r="G51" s="63" t="s">
        <v>84</v>
      </c>
      <c r="H51" s="64"/>
      <c r="I51" s="64">
        <v>190</v>
      </c>
      <c r="J51" s="64"/>
      <c r="K51" s="64">
        <v>52</v>
      </c>
      <c r="L51" s="65">
        <f t="shared" si="2"/>
        <v>65.51724137931035</v>
      </c>
      <c r="M51" s="87" t="s">
        <v>81</v>
      </c>
      <c r="N51" s="91"/>
      <c r="O51" s="87">
        <v>2</v>
      </c>
      <c r="P51" s="91"/>
      <c r="Q51" s="92">
        <v>6</v>
      </c>
    </row>
    <row r="52" spans="1:17" ht="26.25">
      <c r="A52" s="59">
        <v>0.533333333333332</v>
      </c>
      <c r="B52" s="60"/>
      <c r="C52" s="61" t="s">
        <v>66</v>
      </c>
      <c r="D52" s="62">
        <v>184</v>
      </c>
      <c r="E52" s="71" t="s">
        <v>85</v>
      </c>
      <c r="F52" s="63" t="s">
        <v>71</v>
      </c>
      <c r="G52" s="63" t="s">
        <v>86</v>
      </c>
      <c r="H52" s="64">
        <v>188</v>
      </c>
      <c r="I52" s="64"/>
      <c r="J52" s="64"/>
      <c r="K52" s="64">
        <v>52</v>
      </c>
      <c r="L52" s="65">
        <f t="shared" si="2"/>
        <v>64.82758620689656</v>
      </c>
      <c r="M52" s="87">
        <v>7</v>
      </c>
      <c r="N52" s="91">
        <v>4</v>
      </c>
      <c r="O52" s="87"/>
      <c r="P52" s="91"/>
      <c r="Q52" s="92">
        <v>4</v>
      </c>
    </row>
    <row r="53" spans="1:17" ht="26.25">
      <c r="A53" s="59">
        <v>0.5527777777777746</v>
      </c>
      <c r="B53" s="60"/>
      <c r="C53" s="61" t="s">
        <v>66</v>
      </c>
      <c r="D53" s="62">
        <v>658</v>
      </c>
      <c r="E53" s="63" t="s">
        <v>87</v>
      </c>
      <c r="F53" s="63" t="s">
        <v>88</v>
      </c>
      <c r="G53" s="63" t="s">
        <v>89</v>
      </c>
      <c r="H53" s="64">
        <v>184</v>
      </c>
      <c r="I53" s="64"/>
      <c r="J53" s="64"/>
      <c r="K53" s="64">
        <v>54</v>
      </c>
      <c r="L53" s="65">
        <f t="shared" si="2"/>
        <v>63.44827586206897</v>
      </c>
      <c r="M53" s="87">
        <v>8</v>
      </c>
      <c r="N53" s="91">
        <v>5</v>
      </c>
      <c r="O53" s="87"/>
      <c r="P53" s="91"/>
      <c r="Q53" s="92">
        <v>3</v>
      </c>
    </row>
    <row r="54" spans="1:17" ht="26.25">
      <c r="A54" s="59">
        <v>0.5576388888888852</v>
      </c>
      <c r="B54" s="60"/>
      <c r="C54" s="61" t="s">
        <v>74</v>
      </c>
      <c r="D54" s="62">
        <v>390</v>
      </c>
      <c r="E54" s="71" t="s">
        <v>90</v>
      </c>
      <c r="F54" s="63" t="s">
        <v>91</v>
      </c>
      <c r="G54" s="63" t="s">
        <v>92</v>
      </c>
      <c r="H54" s="64"/>
      <c r="I54" s="64">
        <v>183</v>
      </c>
      <c r="J54" s="64"/>
      <c r="K54" s="64">
        <v>50</v>
      </c>
      <c r="L54" s="65">
        <f t="shared" si="2"/>
        <v>63.10344827586207</v>
      </c>
      <c r="M54" s="87">
        <v>9</v>
      </c>
      <c r="N54" s="91"/>
      <c r="O54" s="87">
        <v>4</v>
      </c>
      <c r="P54" s="91"/>
      <c r="Q54" s="92">
        <v>2</v>
      </c>
    </row>
    <row r="55" spans="1:17" ht="26.25">
      <c r="A55" s="59">
        <v>0.5236111111111107</v>
      </c>
      <c r="B55" s="60"/>
      <c r="C55" s="89" t="s">
        <v>74</v>
      </c>
      <c r="D55" s="62">
        <v>118</v>
      </c>
      <c r="E55" s="71" t="s">
        <v>55</v>
      </c>
      <c r="F55" s="71" t="s">
        <v>56</v>
      </c>
      <c r="G55" s="63" t="s">
        <v>57</v>
      </c>
      <c r="H55" s="64"/>
      <c r="I55" s="64">
        <v>179</v>
      </c>
      <c r="J55" s="64"/>
      <c r="K55" s="64">
        <v>48</v>
      </c>
      <c r="L55" s="65">
        <f t="shared" si="2"/>
        <v>61.724137931034484</v>
      </c>
      <c r="M55" s="87">
        <v>10</v>
      </c>
      <c r="N55" s="91"/>
      <c r="O55" s="87">
        <v>5</v>
      </c>
      <c r="P55" s="91"/>
      <c r="Q55" s="92">
        <v>1</v>
      </c>
    </row>
    <row r="56" spans="1:17" ht="26.25">
      <c r="A56" s="59">
        <v>0.5868055555555491</v>
      </c>
      <c r="B56" s="60"/>
      <c r="C56" s="61" t="s">
        <v>47</v>
      </c>
      <c r="D56" s="62">
        <v>853</v>
      </c>
      <c r="E56" s="71" t="s">
        <v>93</v>
      </c>
      <c r="F56" s="71" t="s">
        <v>94</v>
      </c>
      <c r="G56" s="63" t="s">
        <v>95</v>
      </c>
      <c r="H56" s="93" t="s">
        <v>47</v>
      </c>
      <c r="I56" s="64"/>
      <c r="J56" s="64"/>
      <c r="K56" s="64"/>
      <c r="L56" s="65">
        <f t="shared" si="2"/>
        <v>0</v>
      </c>
      <c r="M56" s="87" t="s">
        <v>47</v>
      </c>
      <c r="N56" s="91" t="s">
        <v>47</v>
      </c>
      <c r="O56" s="87"/>
      <c r="P56" s="91"/>
      <c r="Q56" s="92"/>
    </row>
    <row r="57" spans="1:17" ht="15.75">
      <c r="A57" s="59">
        <v>0.6111111111111024</v>
      </c>
      <c r="B57" s="60" t="s">
        <v>48</v>
      </c>
      <c r="C57" s="61"/>
      <c r="D57" s="62"/>
      <c r="E57" s="71"/>
      <c r="F57" s="71"/>
      <c r="G57" s="63"/>
      <c r="H57" s="72"/>
      <c r="I57" s="72"/>
      <c r="J57" s="72"/>
      <c r="K57" s="72"/>
      <c r="L57" s="72"/>
      <c r="M57" s="87"/>
      <c r="N57" s="91"/>
      <c r="O57" s="87"/>
      <c r="P57" s="91"/>
      <c r="Q57" s="92"/>
    </row>
    <row r="58" spans="1:17" ht="6" customHeight="1" thickBot="1">
      <c r="A58" s="73"/>
      <c r="B58" s="74"/>
      <c r="C58" s="75"/>
      <c r="D58" s="76"/>
      <c r="E58" s="95"/>
      <c r="F58" s="95"/>
      <c r="G58" s="95"/>
      <c r="H58" s="74"/>
      <c r="I58" s="74"/>
      <c r="J58" s="74"/>
      <c r="K58" s="74"/>
      <c r="L58" s="78"/>
      <c r="M58" s="79"/>
      <c r="N58" s="79"/>
      <c r="O58" s="79"/>
      <c r="P58" s="79"/>
      <c r="Q58" s="80"/>
    </row>
    <row r="59" spans="1:17" ht="6.75" customHeight="1" thickBo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27.75" thickBot="1">
      <c r="A60" s="1" t="s">
        <v>0</v>
      </c>
      <c r="B60" s="2"/>
      <c r="C60" s="2"/>
      <c r="D60" s="2"/>
      <c r="E60" s="2"/>
      <c r="F60" s="2"/>
      <c r="G60" s="3" t="s">
        <v>1</v>
      </c>
      <c r="H60" s="3"/>
      <c r="I60" s="3"/>
      <c r="J60" s="3"/>
      <c r="K60" s="3"/>
      <c r="L60" s="4"/>
      <c r="M60" s="5" t="s">
        <v>2</v>
      </c>
      <c r="N60" s="6"/>
      <c r="O60" s="6"/>
      <c r="P60" s="7">
        <v>11</v>
      </c>
      <c r="Q60" s="8">
        <v>11</v>
      </c>
    </row>
    <row r="61" spans="1:17" ht="20.25" thickBot="1">
      <c r="A61" s="10" t="s">
        <v>3</v>
      </c>
      <c r="B61" s="11"/>
      <c r="C61" s="11"/>
      <c r="D61" s="11"/>
      <c r="E61" s="11"/>
      <c r="F61" s="11"/>
      <c r="G61" s="12" t="s">
        <v>4</v>
      </c>
      <c r="H61" s="86" t="s">
        <v>96</v>
      </c>
      <c r="I61" s="86"/>
      <c r="J61" s="86"/>
      <c r="K61" s="86"/>
      <c r="L61" s="9"/>
      <c r="M61" s="14" t="s">
        <v>6</v>
      </c>
      <c r="N61" s="15"/>
      <c r="O61" s="16"/>
      <c r="P61" s="17">
        <f>SUM(L69:L79)/Q60</f>
        <v>67.62237762237761</v>
      </c>
      <c r="Q61" s="18"/>
    </row>
    <row r="62" spans="1:17" ht="18" customHeight="1" thickBot="1">
      <c r="A62" s="10" t="s">
        <v>97</v>
      </c>
      <c r="B62" s="11"/>
      <c r="C62" s="11"/>
      <c r="D62" s="11"/>
      <c r="E62" s="11"/>
      <c r="F62" s="11"/>
      <c r="G62" s="19" t="s">
        <v>8</v>
      </c>
      <c r="H62" s="20" t="s">
        <v>98</v>
      </c>
      <c r="I62" s="20"/>
      <c r="J62" s="20"/>
      <c r="K62" s="20"/>
      <c r="L62" s="21"/>
      <c r="M62" s="21"/>
      <c r="N62" s="22"/>
      <c r="O62" s="23">
        <v>260</v>
      </c>
      <c r="P62" s="23"/>
      <c r="Q62" s="24"/>
    </row>
    <row r="63" spans="1:17" ht="19.5" customHeight="1">
      <c r="A63" s="27" t="s">
        <v>99</v>
      </c>
      <c r="B63" s="28"/>
      <c r="C63" s="28"/>
      <c r="D63" s="28"/>
      <c r="E63" s="28"/>
      <c r="F63" s="29"/>
      <c r="G63" s="30"/>
      <c r="H63" s="31" t="s">
        <v>11</v>
      </c>
      <c r="I63" s="31"/>
      <c r="J63" s="32"/>
      <c r="K63" s="32"/>
      <c r="L63" s="33"/>
      <c r="M63" s="34"/>
      <c r="N63" s="34"/>
      <c r="O63" s="25"/>
      <c r="P63" s="25"/>
      <c r="Q63" s="24"/>
    </row>
    <row r="64" spans="1:17" ht="20.25" customHeight="1" thickBot="1">
      <c r="A64" s="35" t="s">
        <v>100</v>
      </c>
      <c r="B64" s="36"/>
      <c r="C64" s="36"/>
      <c r="D64" s="36"/>
      <c r="E64" s="36"/>
      <c r="F64" s="37"/>
      <c r="G64" s="26"/>
      <c r="H64" s="26"/>
      <c r="I64" s="26"/>
      <c r="J64" s="26"/>
      <c r="K64" s="26"/>
      <c r="L64" s="26"/>
      <c r="M64" s="26"/>
      <c r="N64" s="26"/>
      <c r="O64" s="25"/>
      <c r="P64" s="25"/>
      <c r="Q64" s="24"/>
    </row>
    <row r="65" spans="1:17" ht="6.75" customHeight="1" thickBot="1">
      <c r="A65" s="38"/>
      <c r="B65" s="39"/>
      <c r="C65" s="39"/>
      <c r="D65" s="39"/>
      <c r="E65" s="39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5.75">
      <c r="A66" s="42" t="s">
        <v>13</v>
      </c>
      <c r="B66" s="43" t="s">
        <v>14</v>
      </c>
      <c r="C66" s="43" t="s">
        <v>15</v>
      </c>
      <c r="D66" s="43" t="s">
        <v>16</v>
      </c>
      <c r="E66" s="44" t="s">
        <v>17</v>
      </c>
      <c r="F66" s="45" t="s">
        <v>18</v>
      </c>
      <c r="G66" s="46" t="s">
        <v>19</v>
      </c>
      <c r="H66" s="43" t="s">
        <v>20</v>
      </c>
      <c r="I66" s="43" t="s">
        <v>20</v>
      </c>
      <c r="J66" s="43" t="s">
        <v>20</v>
      </c>
      <c r="K66" s="43" t="s">
        <v>21</v>
      </c>
      <c r="L66" s="43" t="s">
        <v>22</v>
      </c>
      <c r="M66" s="47" t="s">
        <v>23</v>
      </c>
      <c r="N66" s="47"/>
      <c r="O66" s="47"/>
      <c r="P66" s="47"/>
      <c r="Q66" s="48"/>
    </row>
    <row r="67" spans="1:17" ht="16.5" thickBot="1">
      <c r="A67" s="49"/>
      <c r="B67" s="50"/>
      <c r="C67" s="51" t="s">
        <v>24</v>
      </c>
      <c r="D67" s="52"/>
      <c r="E67" s="53" t="s">
        <v>25</v>
      </c>
      <c r="F67" s="53" t="s">
        <v>26</v>
      </c>
      <c r="G67" s="52" t="s">
        <v>27</v>
      </c>
      <c r="H67" s="52" t="s">
        <v>63</v>
      </c>
      <c r="I67" s="52" t="s">
        <v>64</v>
      </c>
      <c r="J67" s="52" t="s">
        <v>65</v>
      </c>
      <c r="K67" s="52" t="s">
        <v>24</v>
      </c>
      <c r="L67" s="52"/>
      <c r="M67" s="52" t="s">
        <v>30</v>
      </c>
      <c r="N67" s="52" t="s">
        <v>63</v>
      </c>
      <c r="O67" s="52" t="s">
        <v>64</v>
      </c>
      <c r="P67" s="52" t="s">
        <v>65</v>
      </c>
      <c r="Q67" s="54" t="s">
        <v>31</v>
      </c>
    </row>
    <row r="68" spans="1:17" ht="6" customHeight="1">
      <c r="A68" s="55"/>
      <c r="B68" s="56"/>
      <c r="C68" s="56"/>
      <c r="D68" s="56"/>
      <c r="E68" s="57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8"/>
    </row>
    <row r="69" spans="1:17" ht="26.25" customHeight="1">
      <c r="A69" s="59">
        <v>0.6145833333333393</v>
      </c>
      <c r="B69" s="60"/>
      <c r="C69" s="61" t="s">
        <v>66</v>
      </c>
      <c r="D69" s="62">
        <v>654</v>
      </c>
      <c r="E69" s="63" t="s">
        <v>67</v>
      </c>
      <c r="F69" s="71" t="s">
        <v>68</v>
      </c>
      <c r="G69" s="63" t="s">
        <v>69</v>
      </c>
      <c r="H69" s="69">
        <v>189</v>
      </c>
      <c r="I69" s="69"/>
      <c r="J69" s="69"/>
      <c r="K69" s="69">
        <v>66</v>
      </c>
      <c r="L69" s="65">
        <f aca="true" t="shared" si="3" ref="L69:L79">SUM(H69:J69)/2.6</f>
        <v>72.6923076923077</v>
      </c>
      <c r="M69" s="87">
        <v>1</v>
      </c>
      <c r="N69" s="87">
        <v>1</v>
      </c>
      <c r="O69" s="87"/>
      <c r="P69" s="87"/>
      <c r="Q69" s="88">
        <v>10</v>
      </c>
    </row>
    <row r="70" spans="1:17" ht="26.25" customHeight="1">
      <c r="A70" s="59">
        <v>0.6256944444444514</v>
      </c>
      <c r="B70" s="60"/>
      <c r="C70" s="61" t="s">
        <v>66</v>
      </c>
      <c r="D70" s="62">
        <v>187</v>
      </c>
      <c r="E70" s="71" t="s">
        <v>101</v>
      </c>
      <c r="F70" s="63" t="s">
        <v>71</v>
      </c>
      <c r="G70" s="63" t="s">
        <v>102</v>
      </c>
      <c r="H70" s="69">
        <v>188</v>
      </c>
      <c r="I70" s="69"/>
      <c r="J70" s="69"/>
      <c r="K70" s="69">
        <v>65</v>
      </c>
      <c r="L70" s="65">
        <f t="shared" si="3"/>
        <v>72.3076923076923</v>
      </c>
      <c r="M70" s="87">
        <v>2</v>
      </c>
      <c r="N70" s="87">
        <v>2</v>
      </c>
      <c r="O70" s="87"/>
      <c r="P70" s="87"/>
      <c r="Q70" s="88">
        <v>9</v>
      </c>
    </row>
    <row r="71" spans="1:17" ht="26.25" customHeight="1">
      <c r="A71" s="59">
        <v>0.6034722222222271</v>
      </c>
      <c r="B71" s="60"/>
      <c r="C71" s="61" t="s">
        <v>66</v>
      </c>
      <c r="D71" s="62">
        <v>15</v>
      </c>
      <c r="E71" s="71" t="s">
        <v>72</v>
      </c>
      <c r="F71" s="63" t="s">
        <v>73</v>
      </c>
      <c r="G71" s="70"/>
      <c r="H71" s="69">
        <v>185</v>
      </c>
      <c r="I71" s="69"/>
      <c r="J71" s="69"/>
      <c r="K71" s="69">
        <v>64</v>
      </c>
      <c r="L71" s="65">
        <f t="shared" si="3"/>
        <v>71.15384615384615</v>
      </c>
      <c r="M71" s="87">
        <v>3</v>
      </c>
      <c r="N71" s="87">
        <v>3</v>
      </c>
      <c r="O71" s="87"/>
      <c r="P71" s="87"/>
      <c r="Q71" s="88">
        <v>8</v>
      </c>
    </row>
    <row r="72" spans="1:17" ht="26.25" customHeight="1">
      <c r="A72" s="59">
        <v>0.5756944444444466</v>
      </c>
      <c r="B72" s="60"/>
      <c r="C72" s="61" t="s">
        <v>66</v>
      </c>
      <c r="D72" s="62">
        <v>658</v>
      </c>
      <c r="E72" s="63" t="s">
        <v>87</v>
      </c>
      <c r="F72" s="63" t="s">
        <v>88</v>
      </c>
      <c r="G72" s="63" t="s">
        <v>89</v>
      </c>
      <c r="H72" s="69">
        <v>180</v>
      </c>
      <c r="I72" s="69"/>
      <c r="J72" s="69"/>
      <c r="K72" s="69">
        <v>62</v>
      </c>
      <c r="L72" s="65">
        <f t="shared" si="3"/>
        <v>69.23076923076923</v>
      </c>
      <c r="M72" s="87">
        <v>4</v>
      </c>
      <c r="N72" s="87">
        <v>4</v>
      </c>
      <c r="O72" s="87"/>
      <c r="P72" s="87"/>
      <c r="Q72" s="88">
        <v>7</v>
      </c>
    </row>
    <row r="73" spans="1:17" ht="26.25" customHeight="1">
      <c r="A73" s="59">
        <v>0.597916666666671</v>
      </c>
      <c r="B73" s="60"/>
      <c r="C73" s="61" t="s">
        <v>66</v>
      </c>
      <c r="D73" s="62">
        <v>404</v>
      </c>
      <c r="E73" s="63" t="s">
        <v>70</v>
      </c>
      <c r="F73" s="63" t="s">
        <v>71</v>
      </c>
      <c r="G73" s="70"/>
      <c r="H73" s="69">
        <v>178</v>
      </c>
      <c r="I73" s="69"/>
      <c r="J73" s="69"/>
      <c r="K73" s="69">
        <v>63</v>
      </c>
      <c r="L73" s="65">
        <f t="shared" si="3"/>
        <v>68.46153846153845</v>
      </c>
      <c r="M73" s="87">
        <v>5</v>
      </c>
      <c r="N73" s="87">
        <v>5</v>
      </c>
      <c r="O73" s="87"/>
      <c r="P73" s="87"/>
      <c r="Q73" s="88">
        <v>6</v>
      </c>
    </row>
    <row r="74" spans="1:17" ht="26.25" customHeight="1">
      <c r="A74" s="59">
        <v>0.6090277777777832</v>
      </c>
      <c r="B74" s="60"/>
      <c r="C74" s="61" t="s">
        <v>66</v>
      </c>
      <c r="D74" s="62">
        <v>853</v>
      </c>
      <c r="E74" s="71" t="s">
        <v>93</v>
      </c>
      <c r="F74" s="71" t="s">
        <v>94</v>
      </c>
      <c r="G74" s="63" t="s">
        <v>95</v>
      </c>
      <c r="H74" s="69">
        <v>174</v>
      </c>
      <c r="I74" s="69"/>
      <c r="J74" s="69"/>
      <c r="K74" s="69">
        <v>61</v>
      </c>
      <c r="L74" s="65">
        <f t="shared" si="3"/>
        <v>66.92307692307692</v>
      </c>
      <c r="M74" s="87">
        <v>6</v>
      </c>
      <c r="N74" s="87">
        <v>6</v>
      </c>
      <c r="O74" s="87"/>
      <c r="P74" s="87"/>
      <c r="Q74" s="88">
        <v>5</v>
      </c>
    </row>
    <row r="75" spans="1:17" ht="26.25" customHeight="1">
      <c r="A75" s="59">
        <v>0.5479166666666662</v>
      </c>
      <c r="B75" s="60"/>
      <c r="C75" s="61" t="s">
        <v>66</v>
      </c>
      <c r="D75" s="62">
        <v>184</v>
      </c>
      <c r="E75" s="71" t="s">
        <v>85</v>
      </c>
      <c r="F75" s="63" t="s">
        <v>71</v>
      </c>
      <c r="G75" s="63" t="s">
        <v>86</v>
      </c>
      <c r="H75" s="69">
        <v>173</v>
      </c>
      <c r="I75" s="69"/>
      <c r="J75" s="69"/>
      <c r="K75" s="69">
        <v>60</v>
      </c>
      <c r="L75" s="65">
        <f t="shared" si="3"/>
        <v>66.53846153846153</v>
      </c>
      <c r="M75" s="87">
        <v>7</v>
      </c>
      <c r="N75" s="87">
        <v>7</v>
      </c>
      <c r="O75" s="87"/>
      <c r="P75" s="87"/>
      <c r="Q75" s="88">
        <v>4</v>
      </c>
    </row>
    <row r="76" spans="1:17" ht="26.25" customHeight="1">
      <c r="A76" s="59">
        <v>0.5812500000000027</v>
      </c>
      <c r="B76" s="60"/>
      <c r="C76" s="61" t="s">
        <v>74</v>
      </c>
      <c r="D76" s="62">
        <v>249</v>
      </c>
      <c r="E76" s="71" t="s">
        <v>75</v>
      </c>
      <c r="F76" s="71" t="s">
        <v>76</v>
      </c>
      <c r="G76" s="63" t="s">
        <v>77</v>
      </c>
      <c r="H76" s="69"/>
      <c r="I76" s="69">
        <v>170</v>
      </c>
      <c r="J76" s="69"/>
      <c r="K76" s="69">
        <v>59</v>
      </c>
      <c r="L76" s="65">
        <f t="shared" si="3"/>
        <v>65.38461538461539</v>
      </c>
      <c r="M76" s="87">
        <v>8</v>
      </c>
      <c r="N76" s="87"/>
      <c r="O76" s="87">
        <v>1</v>
      </c>
      <c r="P76" s="87"/>
      <c r="Q76" s="88">
        <v>3</v>
      </c>
    </row>
    <row r="77" spans="1:17" ht="26.25" customHeight="1">
      <c r="A77" s="59">
        <v>0.5701388888888905</v>
      </c>
      <c r="B77" s="60"/>
      <c r="C77" s="61" t="s">
        <v>74</v>
      </c>
      <c r="D77" s="62">
        <v>251</v>
      </c>
      <c r="E77" s="63" t="s">
        <v>78</v>
      </c>
      <c r="F77" s="63" t="s">
        <v>79</v>
      </c>
      <c r="G77" s="63" t="s">
        <v>80</v>
      </c>
      <c r="H77" s="69"/>
      <c r="I77" s="69">
        <v>169</v>
      </c>
      <c r="J77" s="69"/>
      <c r="K77" s="69">
        <v>61</v>
      </c>
      <c r="L77" s="65">
        <f t="shared" si="3"/>
        <v>65</v>
      </c>
      <c r="M77" s="87">
        <v>9</v>
      </c>
      <c r="N77" s="87"/>
      <c r="O77" s="87">
        <v>2</v>
      </c>
      <c r="P77" s="87"/>
      <c r="Q77" s="88">
        <v>2</v>
      </c>
    </row>
    <row r="78" spans="1:17" ht="26.25" customHeight="1">
      <c r="A78" s="59">
        <v>0.6312500000000075</v>
      </c>
      <c r="B78" s="60"/>
      <c r="C78" s="61" t="s">
        <v>74</v>
      </c>
      <c r="D78" s="62">
        <v>362</v>
      </c>
      <c r="E78" s="63" t="s">
        <v>82</v>
      </c>
      <c r="F78" s="63" t="s">
        <v>83</v>
      </c>
      <c r="G78" s="63" t="s">
        <v>84</v>
      </c>
      <c r="H78" s="69"/>
      <c r="I78" s="69">
        <v>169</v>
      </c>
      <c r="J78" s="69"/>
      <c r="K78" s="69">
        <v>59</v>
      </c>
      <c r="L78" s="65">
        <f t="shared" si="3"/>
        <v>65</v>
      </c>
      <c r="M78" s="87">
        <v>10</v>
      </c>
      <c r="N78" s="87"/>
      <c r="O78" s="87">
        <v>3</v>
      </c>
      <c r="P78" s="87"/>
      <c r="Q78" s="88">
        <v>1</v>
      </c>
    </row>
    <row r="79" spans="1:17" ht="26.25" customHeight="1">
      <c r="A79" s="59">
        <v>0.5590277777777783</v>
      </c>
      <c r="B79" s="60"/>
      <c r="C79" s="61" t="s">
        <v>74</v>
      </c>
      <c r="D79" s="62">
        <v>779</v>
      </c>
      <c r="E79" s="63" t="s">
        <v>103</v>
      </c>
      <c r="F79" s="63" t="s">
        <v>104</v>
      </c>
      <c r="G79" s="70"/>
      <c r="H79" s="69"/>
      <c r="I79" s="69">
        <v>159</v>
      </c>
      <c r="J79" s="69"/>
      <c r="K79" s="69">
        <v>56</v>
      </c>
      <c r="L79" s="65">
        <f t="shared" si="3"/>
        <v>61.15384615384615</v>
      </c>
      <c r="M79" s="87">
        <v>11</v>
      </c>
      <c r="N79" s="87"/>
      <c r="O79" s="87">
        <v>4</v>
      </c>
      <c r="P79" s="87"/>
      <c r="Q79" s="88"/>
    </row>
    <row r="80" spans="1:17" ht="15.75">
      <c r="A80" s="59">
        <v>0.6368055555555636</v>
      </c>
      <c r="B80" s="60" t="s">
        <v>48</v>
      </c>
      <c r="C80" s="60"/>
      <c r="D80" s="60"/>
      <c r="E80" s="96"/>
      <c r="F80" s="60"/>
      <c r="G80" s="60"/>
      <c r="H80" s="69"/>
      <c r="I80" s="69"/>
      <c r="J80" s="69"/>
      <c r="K80" s="69"/>
      <c r="L80" s="97"/>
      <c r="M80" s="87"/>
      <c r="N80" s="87"/>
      <c r="O80" s="87"/>
      <c r="P80" s="87"/>
      <c r="Q80" s="88"/>
    </row>
    <row r="81" spans="1:17" ht="4.5" customHeight="1" thickBot="1">
      <c r="A81" s="98"/>
      <c r="B81" s="99"/>
      <c r="C81" s="100"/>
      <c r="D81" s="101"/>
      <c r="E81" s="102"/>
      <c r="F81" s="102"/>
      <c r="G81" s="102"/>
      <c r="H81" s="99"/>
      <c r="I81" s="99"/>
      <c r="J81" s="99"/>
      <c r="K81" s="99"/>
      <c r="L81" s="103"/>
      <c r="M81" s="104"/>
      <c r="N81" s="104"/>
      <c r="O81" s="104"/>
      <c r="P81" s="104"/>
      <c r="Q81" s="105"/>
    </row>
    <row r="82" spans="1:17" ht="6.75" customHeight="1" thickBo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27.75" thickBot="1">
      <c r="A83" s="1" t="s">
        <v>0</v>
      </c>
      <c r="B83" s="2"/>
      <c r="C83" s="2"/>
      <c r="D83" s="2"/>
      <c r="E83" s="2"/>
      <c r="F83" s="2"/>
      <c r="G83" s="3" t="s">
        <v>1</v>
      </c>
      <c r="H83" s="3"/>
      <c r="I83" s="3"/>
      <c r="J83" s="3"/>
      <c r="K83" s="3"/>
      <c r="L83" s="4"/>
      <c r="M83" s="5" t="s">
        <v>2</v>
      </c>
      <c r="N83" s="6"/>
      <c r="O83" s="6"/>
      <c r="P83" s="7">
        <v>4</v>
      </c>
      <c r="Q83" s="8">
        <v>4</v>
      </c>
    </row>
    <row r="84" spans="1:17" ht="20.25" thickBot="1">
      <c r="A84" s="10" t="s">
        <v>3</v>
      </c>
      <c r="B84" s="11"/>
      <c r="C84" s="11"/>
      <c r="D84" s="11"/>
      <c r="E84" s="11"/>
      <c r="F84" s="11"/>
      <c r="G84" s="12" t="s">
        <v>4</v>
      </c>
      <c r="H84" s="13" t="s">
        <v>105</v>
      </c>
      <c r="I84" s="13"/>
      <c r="J84" s="13"/>
      <c r="K84" s="13"/>
      <c r="L84" s="9"/>
      <c r="M84" s="14" t="s">
        <v>6</v>
      </c>
      <c r="N84" s="15"/>
      <c r="O84" s="16"/>
      <c r="P84" s="17">
        <f>SUM(L92:L97)/Q83</f>
        <v>63.01724137931035</v>
      </c>
      <c r="Q84" s="18"/>
    </row>
    <row r="85" spans="1:17" ht="19.5" thickBot="1">
      <c r="A85" s="10" t="s">
        <v>106</v>
      </c>
      <c r="B85" s="11"/>
      <c r="C85" s="11"/>
      <c r="D85" s="11"/>
      <c r="E85" s="11"/>
      <c r="F85" s="11"/>
      <c r="G85" s="19" t="s">
        <v>8</v>
      </c>
      <c r="H85" s="90" t="s">
        <v>107</v>
      </c>
      <c r="I85" s="90"/>
      <c r="J85" s="90"/>
      <c r="K85" s="90"/>
      <c r="L85" s="21"/>
      <c r="M85" s="21"/>
      <c r="N85" s="22"/>
      <c r="O85" s="23">
        <v>290</v>
      </c>
      <c r="P85" s="23"/>
      <c r="Q85" s="24"/>
    </row>
    <row r="86" spans="1:17" ht="19.5" customHeight="1">
      <c r="A86" s="27" t="s">
        <v>61</v>
      </c>
      <c r="B86" s="28"/>
      <c r="C86" s="28"/>
      <c r="D86" s="28"/>
      <c r="E86" s="28"/>
      <c r="F86" s="29"/>
      <c r="G86" s="30"/>
      <c r="H86" s="31" t="s">
        <v>52</v>
      </c>
      <c r="I86" s="31"/>
      <c r="J86" s="32"/>
      <c r="K86" s="32"/>
      <c r="L86" s="33"/>
      <c r="M86" s="34"/>
      <c r="N86" s="34"/>
      <c r="O86" s="25"/>
      <c r="P86" s="25"/>
      <c r="Q86" s="24"/>
    </row>
    <row r="87" spans="1:17" ht="20.25" customHeight="1" thickBot="1">
      <c r="A87" s="35" t="s">
        <v>108</v>
      </c>
      <c r="B87" s="36"/>
      <c r="C87" s="36"/>
      <c r="D87" s="36"/>
      <c r="E87" s="36"/>
      <c r="F87" s="37"/>
      <c r="G87" s="26"/>
      <c r="H87" s="26"/>
      <c r="I87" s="26"/>
      <c r="J87" s="26"/>
      <c r="K87" s="26"/>
      <c r="L87" s="26"/>
      <c r="M87" s="26"/>
      <c r="N87" s="26"/>
      <c r="O87" s="25"/>
      <c r="P87" s="25"/>
      <c r="Q87" s="24"/>
    </row>
    <row r="88" spans="1:17" ht="6.75" customHeight="1" thickBot="1">
      <c r="A88" s="38"/>
      <c r="B88" s="39"/>
      <c r="C88" s="39"/>
      <c r="D88" s="39"/>
      <c r="E88" s="39"/>
      <c r="F88" s="39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</row>
    <row r="89" spans="1:17" ht="15.75">
      <c r="A89" s="42" t="s">
        <v>13</v>
      </c>
      <c r="B89" s="43" t="s">
        <v>14</v>
      </c>
      <c r="C89" s="43" t="s">
        <v>15</v>
      </c>
      <c r="D89" s="43" t="s">
        <v>16</v>
      </c>
      <c r="E89" s="44" t="s">
        <v>17</v>
      </c>
      <c r="F89" s="45" t="s">
        <v>18</v>
      </c>
      <c r="G89" s="46" t="s">
        <v>19</v>
      </c>
      <c r="H89" s="43" t="s">
        <v>20</v>
      </c>
      <c r="I89" s="43" t="s">
        <v>20</v>
      </c>
      <c r="J89" s="43" t="s">
        <v>20</v>
      </c>
      <c r="K89" s="43" t="s">
        <v>21</v>
      </c>
      <c r="L89" s="43" t="s">
        <v>22</v>
      </c>
      <c r="M89" s="47" t="s">
        <v>23</v>
      </c>
      <c r="N89" s="47"/>
      <c r="O89" s="47"/>
      <c r="P89" s="47"/>
      <c r="Q89" s="48"/>
    </row>
    <row r="90" spans="1:17" ht="16.5" thickBot="1">
      <c r="A90" s="49"/>
      <c r="B90" s="50"/>
      <c r="C90" s="51" t="s">
        <v>24</v>
      </c>
      <c r="D90" s="52"/>
      <c r="E90" s="53" t="s">
        <v>25</v>
      </c>
      <c r="F90" s="53" t="s">
        <v>26</v>
      </c>
      <c r="G90" s="52" t="s">
        <v>27</v>
      </c>
      <c r="H90" s="52" t="s">
        <v>63</v>
      </c>
      <c r="I90" s="52" t="s">
        <v>64</v>
      </c>
      <c r="J90" s="52" t="s">
        <v>65</v>
      </c>
      <c r="K90" s="52" t="s">
        <v>24</v>
      </c>
      <c r="L90" s="52"/>
      <c r="M90" s="52" t="s">
        <v>30</v>
      </c>
      <c r="N90" s="52" t="s">
        <v>63</v>
      </c>
      <c r="O90" s="52" t="s">
        <v>64</v>
      </c>
      <c r="P90" s="52" t="s">
        <v>65</v>
      </c>
      <c r="Q90" s="54" t="s">
        <v>31</v>
      </c>
    </row>
    <row r="91" spans="1:17" ht="4.5" customHeight="1">
      <c r="A91" s="55"/>
      <c r="B91" s="56"/>
      <c r="C91" s="56"/>
      <c r="D91" s="56"/>
      <c r="E91" s="57"/>
      <c r="F91" s="57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8"/>
    </row>
    <row r="92" spans="1:17" ht="26.25">
      <c r="A92" s="59">
        <v>0.7000000000000993</v>
      </c>
      <c r="B92" s="60"/>
      <c r="C92" s="61" t="s">
        <v>66</v>
      </c>
      <c r="D92" s="62">
        <v>59</v>
      </c>
      <c r="E92" s="63" t="s">
        <v>109</v>
      </c>
      <c r="F92" s="63" t="s">
        <v>110</v>
      </c>
      <c r="G92" s="63" t="s">
        <v>111</v>
      </c>
      <c r="H92" s="69">
        <v>209</v>
      </c>
      <c r="I92" s="69"/>
      <c r="J92" s="69"/>
      <c r="K92" s="69">
        <v>58</v>
      </c>
      <c r="L92" s="65">
        <f>SUM(H92:J92)/2.9</f>
        <v>72.06896551724138</v>
      </c>
      <c r="M92" s="87">
        <v>1</v>
      </c>
      <c r="N92" s="106">
        <v>1</v>
      </c>
      <c r="O92" s="87"/>
      <c r="P92" s="87"/>
      <c r="Q92" s="88">
        <v>10</v>
      </c>
    </row>
    <row r="93" spans="1:17" ht="26.25">
      <c r="A93" s="59">
        <v>0.6722222222222595</v>
      </c>
      <c r="B93" s="60"/>
      <c r="C93" s="61" t="s">
        <v>74</v>
      </c>
      <c r="D93" s="62">
        <v>520</v>
      </c>
      <c r="E93" s="71" t="s">
        <v>112</v>
      </c>
      <c r="F93" s="71" t="s">
        <v>113</v>
      </c>
      <c r="G93" s="63" t="s">
        <v>114</v>
      </c>
      <c r="H93" s="69"/>
      <c r="I93" s="69">
        <v>182</v>
      </c>
      <c r="J93" s="69"/>
      <c r="K93" s="69">
        <v>50</v>
      </c>
      <c r="L93" s="65">
        <f>SUM(H93:J93)/2.9</f>
        <v>62.758620689655174</v>
      </c>
      <c r="M93" s="87">
        <v>2</v>
      </c>
      <c r="N93" s="106"/>
      <c r="O93" s="87">
        <v>1</v>
      </c>
      <c r="P93" s="87"/>
      <c r="Q93" s="88">
        <v>9</v>
      </c>
    </row>
    <row r="94" spans="1:17" ht="26.25">
      <c r="A94" s="59">
        <v>0.6666666666666915</v>
      </c>
      <c r="B94" s="60"/>
      <c r="C94" s="61" t="s">
        <v>74</v>
      </c>
      <c r="D94" s="62">
        <v>391</v>
      </c>
      <c r="E94" s="63" t="s">
        <v>115</v>
      </c>
      <c r="F94" s="63" t="s">
        <v>116</v>
      </c>
      <c r="G94" s="63" t="s">
        <v>117</v>
      </c>
      <c r="H94" s="69"/>
      <c r="I94" s="69">
        <v>171</v>
      </c>
      <c r="J94" s="69"/>
      <c r="K94" s="69">
        <v>48</v>
      </c>
      <c r="L94" s="65">
        <f>SUM(H94:J94)/2.9</f>
        <v>58.96551724137931</v>
      </c>
      <c r="M94" s="87">
        <v>3</v>
      </c>
      <c r="N94" s="106"/>
      <c r="O94" s="87">
        <v>2</v>
      </c>
      <c r="P94" s="87"/>
      <c r="Q94" s="88">
        <v>8</v>
      </c>
    </row>
    <row r="95" spans="1:17" ht="26.25">
      <c r="A95" s="59">
        <v>0.6944444444445314</v>
      </c>
      <c r="B95" s="60"/>
      <c r="C95" s="61" t="s">
        <v>74</v>
      </c>
      <c r="D95" s="62">
        <v>224</v>
      </c>
      <c r="E95" s="71" t="s">
        <v>118</v>
      </c>
      <c r="F95" s="71" t="s">
        <v>119</v>
      </c>
      <c r="G95" s="63" t="s">
        <v>120</v>
      </c>
      <c r="H95" s="69"/>
      <c r="I95" s="69">
        <v>169</v>
      </c>
      <c r="J95" s="69"/>
      <c r="K95" s="69">
        <v>46</v>
      </c>
      <c r="L95" s="65">
        <f>SUM(H95:J95)/2.9</f>
        <v>58.275862068965516</v>
      </c>
      <c r="M95" s="87">
        <v>4</v>
      </c>
      <c r="N95" s="106"/>
      <c r="O95" s="87">
        <v>3</v>
      </c>
      <c r="P95" s="87"/>
      <c r="Q95" s="88">
        <v>7</v>
      </c>
    </row>
    <row r="96" spans="1:17" ht="26.25">
      <c r="A96" s="59"/>
      <c r="B96" s="60"/>
      <c r="C96" s="61" t="s">
        <v>74</v>
      </c>
      <c r="D96" s="62">
        <v>389</v>
      </c>
      <c r="E96" s="71" t="s">
        <v>121</v>
      </c>
      <c r="F96" s="71" t="s">
        <v>122</v>
      </c>
      <c r="G96" s="63"/>
      <c r="H96" s="69"/>
      <c r="I96" s="69" t="s">
        <v>123</v>
      </c>
      <c r="J96" s="69"/>
      <c r="K96" s="69"/>
      <c r="L96" s="65">
        <f>SUM(H96:J96)/2.9</f>
        <v>0</v>
      </c>
      <c r="M96" s="87" t="s">
        <v>123</v>
      </c>
      <c r="N96" s="106"/>
      <c r="O96" s="87"/>
      <c r="P96" s="87"/>
      <c r="Q96" s="88"/>
    </row>
    <row r="97" spans="1:17" ht="15.75">
      <c r="A97" s="59">
        <v>0.7055555555555556</v>
      </c>
      <c r="B97" s="60" t="s">
        <v>48</v>
      </c>
      <c r="C97" s="61"/>
      <c r="D97" s="62"/>
      <c r="E97" s="70"/>
      <c r="F97" s="70"/>
      <c r="G97" s="70"/>
      <c r="H97" s="69"/>
      <c r="I97" s="69"/>
      <c r="J97" s="69"/>
      <c r="K97" s="69"/>
      <c r="L97" s="97"/>
      <c r="M97" s="87"/>
      <c r="N97" s="106"/>
      <c r="O97" s="87"/>
      <c r="P97" s="87"/>
      <c r="Q97" s="88"/>
    </row>
    <row r="98" spans="1:17" ht="6" customHeight="1" thickBot="1">
      <c r="A98" s="73"/>
      <c r="B98" s="74"/>
      <c r="C98" s="75"/>
      <c r="D98" s="76"/>
      <c r="E98" s="95"/>
      <c r="F98" s="95"/>
      <c r="G98" s="95"/>
      <c r="H98" s="74"/>
      <c r="I98" s="74"/>
      <c r="J98" s="74"/>
      <c r="K98" s="74"/>
      <c r="L98" s="78"/>
      <c r="M98" s="79"/>
      <c r="N98" s="79"/>
      <c r="O98" s="79"/>
      <c r="P98" s="79"/>
      <c r="Q98" s="80"/>
    </row>
    <row r="99" spans="1:17" ht="6.75" customHeight="1" thickBo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27.75" thickBot="1">
      <c r="A100" s="1" t="s">
        <v>0</v>
      </c>
      <c r="B100" s="2"/>
      <c r="C100" s="2"/>
      <c r="D100" s="2"/>
      <c r="E100" s="2"/>
      <c r="F100" s="2"/>
      <c r="G100" s="3" t="s">
        <v>1</v>
      </c>
      <c r="H100" s="3"/>
      <c r="I100" s="3"/>
      <c r="J100" s="3"/>
      <c r="K100" s="3"/>
      <c r="L100" s="4"/>
      <c r="M100" s="5" t="s">
        <v>2</v>
      </c>
      <c r="N100" s="6"/>
      <c r="O100" s="6"/>
      <c r="P100" s="7">
        <v>5</v>
      </c>
      <c r="Q100" s="8">
        <v>5</v>
      </c>
    </row>
    <row r="101" spans="1:17" ht="20.25" thickBot="1">
      <c r="A101" s="10" t="s">
        <v>3</v>
      </c>
      <c r="B101" s="11"/>
      <c r="C101" s="11"/>
      <c r="D101" s="11"/>
      <c r="E101" s="11"/>
      <c r="F101" s="11"/>
      <c r="G101" s="12" t="s">
        <v>4</v>
      </c>
      <c r="H101" s="13" t="s">
        <v>124</v>
      </c>
      <c r="I101" s="13"/>
      <c r="J101" s="13"/>
      <c r="K101" s="13"/>
      <c r="L101" s="9"/>
      <c r="M101" s="14" t="s">
        <v>6</v>
      </c>
      <c r="N101" s="15"/>
      <c r="O101" s="16"/>
      <c r="P101" s="17">
        <f>SUM(L109:L114)/Q100</f>
        <v>59.85714285714287</v>
      </c>
      <c r="Q101" s="18"/>
    </row>
    <row r="102" spans="1:17" ht="19.5" thickBot="1">
      <c r="A102" s="10" t="s">
        <v>125</v>
      </c>
      <c r="B102" s="11"/>
      <c r="C102" s="11"/>
      <c r="D102" s="11"/>
      <c r="E102" s="11"/>
      <c r="F102" s="11"/>
      <c r="G102" s="19" t="s">
        <v>8</v>
      </c>
      <c r="H102" s="90" t="s">
        <v>126</v>
      </c>
      <c r="I102" s="90"/>
      <c r="J102" s="90"/>
      <c r="K102" s="90"/>
      <c r="L102" s="21"/>
      <c r="M102" s="21"/>
      <c r="N102" s="22"/>
      <c r="O102" s="23">
        <v>280</v>
      </c>
      <c r="P102" s="23"/>
      <c r="Q102" s="24"/>
    </row>
    <row r="103" spans="1:17" ht="19.5" customHeight="1">
      <c r="A103" s="27" t="s">
        <v>127</v>
      </c>
      <c r="B103" s="28"/>
      <c r="C103" s="28"/>
      <c r="D103" s="28"/>
      <c r="E103" s="28"/>
      <c r="F103" s="29"/>
      <c r="G103" s="30"/>
      <c r="H103" s="31" t="s">
        <v>11</v>
      </c>
      <c r="I103" s="31"/>
      <c r="J103" s="32"/>
      <c r="K103" s="32"/>
      <c r="L103" s="33"/>
      <c r="M103" s="34"/>
      <c r="N103" s="34"/>
      <c r="O103" s="25"/>
      <c r="P103" s="25"/>
      <c r="Q103" s="24"/>
    </row>
    <row r="104" spans="1:17" ht="20.25" customHeight="1" thickBot="1">
      <c r="A104" s="107" t="s">
        <v>128</v>
      </c>
      <c r="B104" s="108"/>
      <c r="C104" s="108"/>
      <c r="D104" s="108"/>
      <c r="E104" s="108"/>
      <c r="F104" s="109"/>
      <c r="G104" s="26"/>
      <c r="H104" s="26"/>
      <c r="I104" s="26"/>
      <c r="J104" s="26"/>
      <c r="K104" s="26"/>
      <c r="L104" s="26"/>
      <c r="M104" s="26"/>
      <c r="N104" s="26"/>
      <c r="O104" s="25"/>
      <c r="P104" s="25"/>
      <c r="Q104" s="24"/>
    </row>
    <row r="105" spans="1:17" ht="6.75" customHeight="1" thickBot="1">
      <c r="A105" s="38"/>
      <c r="B105" s="39"/>
      <c r="C105" s="39"/>
      <c r="D105" s="39"/>
      <c r="E105" s="39"/>
      <c r="F105" s="39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1"/>
    </row>
    <row r="106" spans="1:17" ht="15.75">
      <c r="A106" s="42" t="s">
        <v>13</v>
      </c>
      <c r="B106" s="43" t="s">
        <v>14</v>
      </c>
      <c r="C106" s="43" t="s">
        <v>15</v>
      </c>
      <c r="D106" s="43" t="s">
        <v>16</v>
      </c>
      <c r="E106" s="44" t="s">
        <v>17</v>
      </c>
      <c r="F106" s="45" t="s">
        <v>18</v>
      </c>
      <c r="G106" s="46" t="s">
        <v>19</v>
      </c>
      <c r="H106" s="43" t="s">
        <v>20</v>
      </c>
      <c r="I106" s="43" t="s">
        <v>20</v>
      </c>
      <c r="J106" s="43" t="s">
        <v>20</v>
      </c>
      <c r="K106" s="43" t="s">
        <v>21</v>
      </c>
      <c r="L106" s="43" t="s">
        <v>22</v>
      </c>
      <c r="M106" s="47" t="s">
        <v>23</v>
      </c>
      <c r="N106" s="47"/>
      <c r="O106" s="47"/>
      <c r="P106" s="47"/>
      <c r="Q106" s="48"/>
    </row>
    <row r="107" spans="1:17" ht="16.5" thickBot="1">
      <c r="A107" s="49"/>
      <c r="B107" s="50"/>
      <c r="C107" s="51" t="s">
        <v>24</v>
      </c>
      <c r="D107" s="52"/>
      <c r="E107" s="53" t="s">
        <v>25</v>
      </c>
      <c r="F107" s="53" t="s">
        <v>26</v>
      </c>
      <c r="G107" s="52" t="s">
        <v>27</v>
      </c>
      <c r="H107" s="52" t="s">
        <v>63</v>
      </c>
      <c r="I107" s="52" t="s">
        <v>64</v>
      </c>
      <c r="J107" s="52" t="s">
        <v>65</v>
      </c>
      <c r="K107" s="52" t="s">
        <v>24</v>
      </c>
      <c r="L107" s="52"/>
      <c r="M107" s="52" t="s">
        <v>30</v>
      </c>
      <c r="N107" s="52" t="s">
        <v>63</v>
      </c>
      <c r="O107" s="52" t="s">
        <v>64</v>
      </c>
      <c r="P107" s="52" t="s">
        <v>65</v>
      </c>
      <c r="Q107" s="54" t="s">
        <v>31</v>
      </c>
    </row>
    <row r="108" spans="1:17" ht="5.25" customHeight="1">
      <c r="A108" s="110"/>
      <c r="B108" s="94"/>
      <c r="C108" s="94"/>
      <c r="D108" s="94"/>
      <c r="E108" s="111"/>
      <c r="F108" s="94"/>
      <c r="G108" s="94"/>
      <c r="H108" s="94"/>
      <c r="I108" s="94"/>
      <c r="J108" s="94"/>
      <c r="K108" s="94"/>
      <c r="L108" s="112"/>
      <c r="M108" s="56"/>
      <c r="N108" s="56"/>
      <c r="O108" s="56"/>
      <c r="P108" s="56"/>
      <c r="Q108" s="58"/>
    </row>
    <row r="109" spans="1:17" ht="26.25">
      <c r="A109" s="59">
        <v>0.6756944444444563</v>
      </c>
      <c r="B109" s="60"/>
      <c r="C109" s="61" t="s">
        <v>66</v>
      </c>
      <c r="D109" s="62">
        <v>187</v>
      </c>
      <c r="E109" s="71" t="s">
        <v>101</v>
      </c>
      <c r="F109" s="63" t="s">
        <v>129</v>
      </c>
      <c r="G109" s="63" t="s">
        <v>102</v>
      </c>
      <c r="H109" s="69">
        <v>183</v>
      </c>
      <c r="I109" s="69"/>
      <c r="J109" s="69"/>
      <c r="K109" s="69">
        <v>52</v>
      </c>
      <c r="L109" s="65">
        <f aca="true" t="shared" si="4" ref="L109:L114">SUM(H109:J109)/2.8</f>
        <v>65.35714285714286</v>
      </c>
      <c r="M109" s="87">
        <v>1</v>
      </c>
      <c r="N109" s="87">
        <v>1</v>
      </c>
      <c r="O109" s="87"/>
      <c r="P109" s="87"/>
      <c r="Q109" s="88">
        <v>10</v>
      </c>
    </row>
    <row r="110" spans="1:17" ht="26.25">
      <c r="A110" s="59">
        <v>0.6701388888889002</v>
      </c>
      <c r="B110" s="60"/>
      <c r="C110" s="61" t="s">
        <v>74</v>
      </c>
      <c r="D110" s="62">
        <v>597</v>
      </c>
      <c r="E110" s="63" t="s">
        <v>130</v>
      </c>
      <c r="F110" s="63" t="s">
        <v>131</v>
      </c>
      <c r="G110" s="70"/>
      <c r="H110" s="69"/>
      <c r="I110" s="69">
        <v>172</v>
      </c>
      <c r="J110" s="69"/>
      <c r="K110" s="69">
        <v>50</v>
      </c>
      <c r="L110" s="65">
        <f t="shared" si="4"/>
        <v>61.42857142857143</v>
      </c>
      <c r="M110" s="87">
        <v>2</v>
      </c>
      <c r="N110" s="87"/>
      <c r="O110" s="87">
        <v>1</v>
      </c>
      <c r="P110" s="87"/>
      <c r="Q110" s="88">
        <v>9</v>
      </c>
    </row>
    <row r="111" spans="1:17" ht="26.25">
      <c r="A111" s="59">
        <v>0.6979166666666806</v>
      </c>
      <c r="B111" s="60"/>
      <c r="C111" s="61" t="s">
        <v>74</v>
      </c>
      <c r="D111" s="62">
        <v>520</v>
      </c>
      <c r="E111" s="71" t="s">
        <v>112</v>
      </c>
      <c r="F111" s="71" t="s">
        <v>113</v>
      </c>
      <c r="G111" s="63" t="s">
        <v>114</v>
      </c>
      <c r="H111" s="69"/>
      <c r="I111" s="69">
        <v>169</v>
      </c>
      <c r="J111" s="69"/>
      <c r="K111" s="69">
        <v>48</v>
      </c>
      <c r="L111" s="65">
        <f t="shared" si="4"/>
        <v>60.35714285714286</v>
      </c>
      <c r="M111" s="87">
        <v>3</v>
      </c>
      <c r="N111" s="87"/>
      <c r="O111" s="87">
        <v>2</v>
      </c>
      <c r="P111" s="87"/>
      <c r="Q111" s="88">
        <v>8</v>
      </c>
    </row>
    <row r="112" spans="1:17" ht="26.25">
      <c r="A112" s="59">
        <v>0.6923611111111245</v>
      </c>
      <c r="B112" s="60"/>
      <c r="C112" s="61" t="s">
        <v>74</v>
      </c>
      <c r="D112" s="62">
        <v>391</v>
      </c>
      <c r="E112" s="63" t="s">
        <v>115</v>
      </c>
      <c r="F112" s="63" t="s">
        <v>116</v>
      </c>
      <c r="G112" s="63" t="s">
        <v>117</v>
      </c>
      <c r="H112" s="69"/>
      <c r="I112" s="69">
        <v>162</v>
      </c>
      <c r="J112" s="69"/>
      <c r="K112" s="69">
        <v>46</v>
      </c>
      <c r="L112" s="65">
        <f t="shared" si="4"/>
        <v>57.85714285714286</v>
      </c>
      <c r="M112" s="87">
        <v>4</v>
      </c>
      <c r="N112" s="87"/>
      <c r="O112" s="87">
        <v>3</v>
      </c>
      <c r="P112" s="87"/>
      <c r="Q112" s="88">
        <v>7</v>
      </c>
    </row>
    <row r="113" spans="1:17" ht="26.25">
      <c r="A113" s="59">
        <v>0.6868055555555684</v>
      </c>
      <c r="B113" s="60"/>
      <c r="C113" s="61" t="s">
        <v>66</v>
      </c>
      <c r="D113" s="62">
        <v>771</v>
      </c>
      <c r="E113" s="63" t="s">
        <v>132</v>
      </c>
      <c r="F113" s="63" t="s">
        <v>133</v>
      </c>
      <c r="G113" s="63" t="s">
        <v>134</v>
      </c>
      <c r="H113" s="69">
        <v>152</v>
      </c>
      <c r="I113" s="69"/>
      <c r="J113" s="69"/>
      <c r="K113" s="69">
        <v>44</v>
      </c>
      <c r="L113" s="65">
        <f t="shared" si="4"/>
        <v>54.28571428571429</v>
      </c>
      <c r="M113" s="87">
        <v>5</v>
      </c>
      <c r="N113" s="87">
        <v>2</v>
      </c>
      <c r="O113" s="87"/>
      <c r="P113" s="87"/>
      <c r="Q113" s="88">
        <v>6</v>
      </c>
    </row>
    <row r="114" spans="1:17" ht="26.25">
      <c r="A114" s="59">
        <v>0.6812500000000123</v>
      </c>
      <c r="B114" s="60"/>
      <c r="C114" s="61" t="s">
        <v>74</v>
      </c>
      <c r="D114" s="62">
        <v>389</v>
      </c>
      <c r="E114" s="71" t="s">
        <v>121</v>
      </c>
      <c r="F114" s="71" t="s">
        <v>122</v>
      </c>
      <c r="G114" s="63"/>
      <c r="H114" s="69"/>
      <c r="I114" s="69" t="s">
        <v>123</v>
      </c>
      <c r="J114" s="69"/>
      <c r="K114" s="69"/>
      <c r="L114" s="65">
        <f t="shared" si="4"/>
        <v>0</v>
      </c>
      <c r="M114" s="87" t="s">
        <v>123</v>
      </c>
      <c r="N114" s="87"/>
      <c r="O114" s="87" t="s">
        <v>123</v>
      </c>
      <c r="P114" s="87"/>
      <c r="Q114" s="88"/>
    </row>
    <row r="115" spans="1:17" ht="15.75">
      <c r="A115" s="59">
        <v>0.7034722222222367</v>
      </c>
      <c r="B115" s="60" t="s">
        <v>48</v>
      </c>
      <c r="C115" s="60"/>
      <c r="D115" s="60"/>
      <c r="E115" s="96"/>
      <c r="F115" s="60"/>
      <c r="G115" s="60"/>
      <c r="H115" s="69"/>
      <c r="I115" s="69"/>
      <c r="J115" s="69"/>
      <c r="K115" s="69"/>
      <c r="L115" s="97"/>
      <c r="M115" s="87"/>
      <c r="N115" s="87"/>
      <c r="O115" s="87"/>
      <c r="P115" s="87"/>
      <c r="Q115" s="88"/>
    </row>
    <row r="116" spans="1:17" ht="6.75" customHeight="1" thickBo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8"/>
      <c r="M116" s="79"/>
      <c r="N116" s="79"/>
      <c r="O116" s="79"/>
      <c r="P116" s="79"/>
      <c r="Q116" s="80"/>
    </row>
    <row r="117" spans="1:17" ht="6.75" customHeight="1" thickBot="1">
      <c r="A117" s="82"/>
      <c r="B117" s="83"/>
      <c r="C117" s="113"/>
      <c r="D117" s="114"/>
      <c r="E117" s="115"/>
      <c r="F117" s="115"/>
      <c r="G117" s="115"/>
      <c r="H117" s="83"/>
      <c r="I117" s="83"/>
      <c r="J117" s="83"/>
      <c r="K117" s="83"/>
      <c r="L117" s="116"/>
      <c r="M117" s="117"/>
      <c r="N117" s="117"/>
      <c r="O117" s="117"/>
      <c r="P117" s="117"/>
      <c r="Q117" s="118"/>
    </row>
    <row r="118" spans="1:17" ht="27.75" thickBot="1">
      <c r="A118" s="1" t="s">
        <v>0</v>
      </c>
      <c r="B118" s="2"/>
      <c r="C118" s="2"/>
      <c r="D118" s="2"/>
      <c r="E118" s="2"/>
      <c r="F118" s="2"/>
      <c r="G118" s="3" t="s">
        <v>1</v>
      </c>
      <c r="H118" s="3"/>
      <c r="I118" s="3"/>
      <c r="J118" s="3"/>
      <c r="K118" s="3"/>
      <c r="L118" s="4"/>
      <c r="M118" s="5" t="s">
        <v>2</v>
      </c>
      <c r="N118" s="6"/>
      <c r="O118" s="6"/>
      <c r="P118" s="7">
        <v>1</v>
      </c>
      <c r="Q118" s="8">
        <v>1</v>
      </c>
    </row>
    <row r="119" spans="1:17" ht="20.25" thickBot="1">
      <c r="A119" s="10" t="s">
        <v>3</v>
      </c>
      <c r="B119" s="11"/>
      <c r="C119" s="11"/>
      <c r="D119" s="11"/>
      <c r="E119" s="11"/>
      <c r="F119" s="11"/>
      <c r="G119" s="12" t="s">
        <v>4</v>
      </c>
      <c r="H119" s="13" t="s">
        <v>105</v>
      </c>
      <c r="I119" s="13"/>
      <c r="J119" s="13"/>
      <c r="K119" s="13"/>
      <c r="L119" s="9"/>
      <c r="M119" s="14" t="s">
        <v>6</v>
      </c>
      <c r="N119" s="15"/>
      <c r="O119" s="16"/>
      <c r="P119" s="17">
        <f>SUM(L127:L128)/Q118</f>
        <v>72.3529411764706</v>
      </c>
      <c r="Q119" s="18"/>
    </row>
    <row r="120" spans="1:17" ht="19.5" thickBot="1">
      <c r="A120" s="10" t="s">
        <v>135</v>
      </c>
      <c r="B120" s="11"/>
      <c r="C120" s="11"/>
      <c r="D120" s="11"/>
      <c r="E120" s="11"/>
      <c r="F120" s="11"/>
      <c r="G120" s="19" t="s">
        <v>8</v>
      </c>
      <c r="H120" s="90" t="s">
        <v>107</v>
      </c>
      <c r="I120" s="90"/>
      <c r="J120" s="90"/>
      <c r="K120" s="90"/>
      <c r="L120" s="21"/>
      <c r="M120" s="21"/>
      <c r="N120" s="22"/>
      <c r="O120" s="23">
        <v>340</v>
      </c>
      <c r="P120" s="23"/>
      <c r="Q120" s="24"/>
    </row>
    <row r="121" spans="1:17" ht="19.5" customHeight="1">
      <c r="A121" s="27" t="s">
        <v>61</v>
      </c>
      <c r="B121" s="28"/>
      <c r="C121" s="28"/>
      <c r="D121" s="28"/>
      <c r="E121" s="28"/>
      <c r="F121" s="29"/>
      <c r="G121" s="30"/>
      <c r="H121" s="31" t="s">
        <v>52</v>
      </c>
      <c r="I121" s="31"/>
      <c r="J121" s="32"/>
      <c r="K121" s="32"/>
      <c r="L121" s="33"/>
      <c r="M121" s="34"/>
      <c r="N121" s="34"/>
      <c r="O121" s="25"/>
      <c r="P121" s="25"/>
      <c r="Q121" s="24"/>
    </row>
    <row r="122" spans="1:17" ht="20.25" customHeight="1" thickBot="1">
      <c r="A122" s="35" t="s">
        <v>136</v>
      </c>
      <c r="B122" s="36"/>
      <c r="C122" s="36"/>
      <c r="D122" s="36"/>
      <c r="E122" s="36"/>
      <c r="F122" s="37"/>
      <c r="G122" s="26"/>
      <c r="H122" s="26"/>
      <c r="I122" s="26"/>
      <c r="J122" s="26"/>
      <c r="K122" s="26"/>
      <c r="L122" s="26"/>
      <c r="M122" s="26"/>
      <c r="N122" s="26"/>
      <c r="O122" s="25"/>
      <c r="P122" s="25"/>
      <c r="Q122" s="24"/>
    </row>
    <row r="123" spans="1:17" ht="6.75" customHeight="1" thickBot="1">
      <c r="A123" s="38"/>
      <c r="B123" s="39"/>
      <c r="C123" s="39"/>
      <c r="D123" s="39"/>
      <c r="E123" s="39"/>
      <c r="F123" s="39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1"/>
    </row>
    <row r="124" spans="1:17" ht="15.75">
      <c r="A124" s="42" t="s">
        <v>13</v>
      </c>
      <c r="B124" s="43" t="s">
        <v>14</v>
      </c>
      <c r="C124" s="43" t="s">
        <v>15</v>
      </c>
      <c r="D124" s="43" t="s">
        <v>16</v>
      </c>
      <c r="E124" s="44" t="s">
        <v>17</v>
      </c>
      <c r="F124" s="45" t="s">
        <v>18</v>
      </c>
      <c r="G124" s="46" t="s">
        <v>19</v>
      </c>
      <c r="H124" s="43" t="s">
        <v>20</v>
      </c>
      <c r="I124" s="43" t="s">
        <v>20</v>
      </c>
      <c r="J124" s="43" t="s">
        <v>20</v>
      </c>
      <c r="K124" s="43" t="s">
        <v>21</v>
      </c>
      <c r="L124" s="43" t="s">
        <v>22</v>
      </c>
      <c r="M124" s="47" t="s">
        <v>23</v>
      </c>
      <c r="N124" s="47"/>
      <c r="O124" s="47"/>
      <c r="P124" s="47"/>
      <c r="Q124" s="48"/>
    </row>
    <row r="125" spans="1:17" ht="16.5" thickBot="1">
      <c r="A125" s="49"/>
      <c r="B125" s="50"/>
      <c r="C125" s="51" t="s">
        <v>24</v>
      </c>
      <c r="D125" s="52"/>
      <c r="E125" s="53" t="s">
        <v>25</v>
      </c>
      <c r="F125" s="53" t="s">
        <v>26</v>
      </c>
      <c r="G125" s="52" t="s">
        <v>27</v>
      </c>
      <c r="H125" s="52" t="s">
        <v>63</v>
      </c>
      <c r="I125" s="52" t="s">
        <v>64</v>
      </c>
      <c r="J125" s="52" t="s">
        <v>65</v>
      </c>
      <c r="K125" s="52" t="s">
        <v>24</v>
      </c>
      <c r="L125" s="52"/>
      <c r="M125" s="52" t="s">
        <v>30</v>
      </c>
      <c r="N125" s="52" t="s">
        <v>63</v>
      </c>
      <c r="O125" s="52" t="s">
        <v>64</v>
      </c>
      <c r="P125" s="52" t="s">
        <v>65</v>
      </c>
      <c r="Q125" s="54" t="s">
        <v>31</v>
      </c>
    </row>
    <row r="126" spans="1:17" ht="6.75" customHeight="1">
      <c r="A126" s="55"/>
      <c r="B126" s="56"/>
      <c r="C126" s="56"/>
      <c r="D126" s="56"/>
      <c r="E126" s="57"/>
      <c r="F126" s="57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8"/>
    </row>
    <row r="127" spans="1:17" ht="26.25">
      <c r="A127" s="59">
        <v>0.7277777777779392</v>
      </c>
      <c r="B127" s="60"/>
      <c r="C127" s="61" t="s">
        <v>66</v>
      </c>
      <c r="D127" s="62">
        <v>570</v>
      </c>
      <c r="E127" s="63" t="s">
        <v>137</v>
      </c>
      <c r="F127" s="63" t="s">
        <v>138</v>
      </c>
      <c r="G127" s="70"/>
      <c r="H127" s="69">
        <v>246</v>
      </c>
      <c r="I127" s="69"/>
      <c r="J127" s="69"/>
      <c r="K127" s="69">
        <v>58</v>
      </c>
      <c r="L127" s="65">
        <f>SUM(H127:J127)/3.4</f>
        <v>72.3529411764706</v>
      </c>
      <c r="M127" s="87">
        <v>1</v>
      </c>
      <c r="N127" s="87">
        <v>1</v>
      </c>
      <c r="O127" s="87"/>
      <c r="P127" s="87"/>
      <c r="Q127" s="88">
        <v>10</v>
      </c>
    </row>
    <row r="128" spans="1:17" ht="26.25">
      <c r="A128" s="59">
        <v>0.7222222222223712</v>
      </c>
      <c r="B128" s="60"/>
      <c r="C128" s="61" t="s">
        <v>74</v>
      </c>
      <c r="D128" s="62">
        <v>73</v>
      </c>
      <c r="E128" s="71" t="s">
        <v>139</v>
      </c>
      <c r="F128" s="71" t="s">
        <v>140</v>
      </c>
      <c r="G128" s="63"/>
      <c r="H128" s="69"/>
      <c r="I128" s="69" t="s">
        <v>123</v>
      </c>
      <c r="J128" s="69"/>
      <c r="K128" s="69"/>
      <c r="L128" s="65">
        <f>SUM(H128:J128)/3.4</f>
        <v>0</v>
      </c>
      <c r="M128" s="87"/>
      <c r="N128" s="87"/>
      <c r="O128" s="87"/>
      <c r="P128" s="87"/>
      <c r="Q128" s="88"/>
    </row>
    <row r="129" spans="1:17" ht="15.75">
      <c r="A129" s="59">
        <v>0.7333333333333334</v>
      </c>
      <c r="B129" s="60" t="s">
        <v>48</v>
      </c>
      <c r="C129" s="61"/>
      <c r="D129" s="62"/>
      <c r="E129" s="63"/>
      <c r="F129" s="63"/>
      <c r="G129" s="63"/>
      <c r="H129" s="69"/>
      <c r="I129" s="69"/>
      <c r="J129" s="69"/>
      <c r="K129" s="69"/>
      <c r="L129" s="65"/>
      <c r="M129" s="87"/>
      <c r="N129" s="87"/>
      <c r="O129" s="87"/>
      <c r="P129" s="87"/>
      <c r="Q129" s="88"/>
    </row>
    <row r="130" spans="1:17" ht="6.75" customHeight="1" thickBot="1">
      <c r="A130" s="73"/>
      <c r="B130" s="74"/>
      <c r="C130" s="75"/>
      <c r="D130" s="76"/>
      <c r="E130" s="95"/>
      <c r="F130" s="95"/>
      <c r="G130" s="95"/>
      <c r="H130" s="74"/>
      <c r="I130" s="74"/>
      <c r="J130" s="74"/>
      <c r="K130" s="74"/>
      <c r="L130" s="78"/>
      <c r="M130" s="79"/>
      <c r="N130" s="79"/>
      <c r="O130" s="79"/>
      <c r="P130" s="79"/>
      <c r="Q130" s="80"/>
    </row>
    <row r="131" spans="1:17" ht="6.75" customHeight="1" thickBo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27.75" thickBot="1">
      <c r="A132" s="1" t="s">
        <v>0</v>
      </c>
      <c r="B132" s="2"/>
      <c r="C132" s="2"/>
      <c r="D132" s="2"/>
      <c r="E132" s="2"/>
      <c r="F132" s="2"/>
      <c r="G132" s="3" t="s">
        <v>1</v>
      </c>
      <c r="H132" s="3"/>
      <c r="I132" s="3"/>
      <c r="J132" s="3"/>
      <c r="K132" s="3"/>
      <c r="L132" s="4"/>
      <c r="M132" s="5" t="s">
        <v>2</v>
      </c>
      <c r="N132" s="6"/>
      <c r="O132" s="6"/>
      <c r="P132" s="7">
        <v>2</v>
      </c>
      <c r="Q132" s="8">
        <v>1</v>
      </c>
    </row>
    <row r="133" spans="1:17" ht="20.25" thickBot="1">
      <c r="A133" s="10" t="s">
        <v>3</v>
      </c>
      <c r="B133" s="11"/>
      <c r="C133" s="11"/>
      <c r="D133" s="11"/>
      <c r="E133" s="11"/>
      <c r="F133" s="11"/>
      <c r="G133" s="12" t="s">
        <v>4</v>
      </c>
      <c r="H133" s="13" t="s">
        <v>124</v>
      </c>
      <c r="I133" s="13"/>
      <c r="J133" s="13"/>
      <c r="K133" s="13"/>
      <c r="L133" s="9"/>
      <c r="M133" s="14" t="s">
        <v>6</v>
      </c>
      <c r="N133" s="15"/>
      <c r="O133" s="16"/>
      <c r="P133" s="17">
        <f>SUM(L141:L142)/Q132</f>
        <v>67.56756756756756</v>
      </c>
      <c r="Q133" s="18"/>
    </row>
    <row r="134" spans="1:17" ht="19.5" thickBot="1">
      <c r="A134" s="10" t="s">
        <v>141</v>
      </c>
      <c r="B134" s="11"/>
      <c r="C134" s="11"/>
      <c r="D134" s="11"/>
      <c r="E134" s="11"/>
      <c r="F134" s="11"/>
      <c r="G134" s="19" t="s">
        <v>8</v>
      </c>
      <c r="H134" s="90" t="s">
        <v>126</v>
      </c>
      <c r="I134" s="90"/>
      <c r="J134" s="90"/>
      <c r="K134" s="90"/>
      <c r="L134" s="21"/>
      <c r="M134" s="21"/>
      <c r="N134" s="22"/>
      <c r="O134" s="23">
        <v>370</v>
      </c>
      <c r="P134" s="23"/>
      <c r="Q134" s="24"/>
    </row>
    <row r="135" spans="1:17" ht="19.5" customHeight="1">
      <c r="A135" s="27" t="s">
        <v>142</v>
      </c>
      <c r="B135" s="28"/>
      <c r="C135" s="28"/>
      <c r="D135" s="28"/>
      <c r="E135" s="28"/>
      <c r="F135" s="29"/>
      <c r="G135" s="30"/>
      <c r="H135" s="31" t="s">
        <v>11</v>
      </c>
      <c r="I135" s="31"/>
      <c r="J135" s="32"/>
      <c r="K135" s="32"/>
      <c r="L135" s="33"/>
      <c r="M135" s="34"/>
      <c r="N135" s="34"/>
      <c r="O135" s="25"/>
      <c r="P135" s="25"/>
      <c r="Q135" s="24"/>
    </row>
    <row r="136" spans="1:17" ht="20.25" customHeight="1" thickBot="1">
      <c r="A136" s="107" t="s">
        <v>143</v>
      </c>
      <c r="B136" s="108"/>
      <c r="C136" s="108"/>
      <c r="D136" s="108"/>
      <c r="E136" s="108"/>
      <c r="F136" s="109"/>
      <c r="G136" s="26"/>
      <c r="H136" s="26"/>
      <c r="I136" s="26"/>
      <c r="J136" s="26"/>
      <c r="K136" s="26"/>
      <c r="L136" s="26"/>
      <c r="M136" s="26"/>
      <c r="N136" s="26"/>
      <c r="O136" s="25"/>
      <c r="P136" s="25"/>
      <c r="Q136" s="24"/>
    </row>
    <row r="137" spans="1:17" ht="6.75" customHeight="1" thickBot="1">
      <c r="A137" s="38"/>
      <c r="B137" s="39"/>
      <c r="C137" s="39"/>
      <c r="D137" s="39"/>
      <c r="E137" s="39"/>
      <c r="F137" s="39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1"/>
    </row>
    <row r="138" spans="1:17" ht="15.75">
      <c r="A138" s="42" t="s">
        <v>13</v>
      </c>
      <c r="B138" s="43" t="s">
        <v>14</v>
      </c>
      <c r="C138" s="43" t="s">
        <v>15</v>
      </c>
      <c r="D138" s="43" t="s">
        <v>16</v>
      </c>
      <c r="E138" s="44" t="s">
        <v>17</v>
      </c>
      <c r="F138" s="45" t="s">
        <v>18</v>
      </c>
      <c r="G138" s="46" t="s">
        <v>19</v>
      </c>
      <c r="H138" s="43" t="s">
        <v>20</v>
      </c>
      <c r="I138" s="43" t="s">
        <v>20</v>
      </c>
      <c r="J138" s="43" t="s">
        <v>20</v>
      </c>
      <c r="K138" s="43" t="s">
        <v>21</v>
      </c>
      <c r="L138" s="43" t="s">
        <v>22</v>
      </c>
      <c r="M138" s="47" t="s">
        <v>23</v>
      </c>
      <c r="N138" s="47"/>
      <c r="O138" s="47"/>
      <c r="P138" s="47"/>
      <c r="Q138" s="48"/>
    </row>
    <row r="139" spans="1:17" ht="16.5" thickBot="1">
      <c r="A139" s="49"/>
      <c r="B139" s="50"/>
      <c r="C139" s="51" t="s">
        <v>24</v>
      </c>
      <c r="D139" s="52"/>
      <c r="E139" s="53" t="s">
        <v>25</v>
      </c>
      <c r="F139" s="53" t="s">
        <v>26</v>
      </c>
      <c r="G139" s="52" t="s">
        <v>27</v>
      </c>
      <c r="H139" s="52" t="s">
        <v>63</v>
      </c>
      <c r="I139" s="52" t="s">
        <v>64</v>
      </c>
      <c r="J139" s="52" t="s">
        <v>65</v>
      </c>
      <c r="K139" s="52" t="s">
        <v>24</v>
      </c>
      <c r="L139" s="52"/>
      <c r="M139" s="52" t="s">
        <v>30</v>
      </c>
      <c r="N139" s="52" t="s">
        <v>63</v>
      </c>
      <c r="O139" s="52" t="s">
        <v>64</v>
      </c>
      <c r="P139" s="52" t="s">
        <v>65</v>
      </c>
      <c r="Q139" s="54" t="s">
        <v>31</v>
      </c>
    </row>
    <row r="140" spans="1:17" ht="6.75" customHeight="1">
      <c r="A140" s="110"/>
      <c r="B140" s="94"/>
      <c r="C140" s="94"/>
      <c r="D140" s="94"/>
      <c r="E140" s="111"/>
      <c r="F140" s="94"/>
      <c r="G140" s="94"/>
      <c r="H140" s="94"/>
      <c r="I140" s="94"/>
      <c r="J140" s="94"/>
      <c r="K140" s="94"/>
      <c r="L140" s="112"/>
      <c r="M140" s="56"/>
      <c r="N140" s="56"/>
      <c r="O140" s="56"/>
      <c r="P140" s="56"/>
      <c r="Q140" s="58"/>
    </row>
    <row r="141" spans="1:17" ht="26.25">
      <c r="A141" s="59">
        <v>0.7479166666666854</v>
      </c>
      <c r="B141" s="60"/>
      <c r="C141" s="61" t="s">
        <v>66</v>
      </c>
      <c r="D141" s="62">
        <v>570</v>
      </c>
      <c r="E141" s="63" t="s">
        <v>137</v>
      </c>
      <c r="F141" s="63" t="s">
        <v>138</v>
      </c>
      <c r="G141" s="70"/>
      <c r="H141" s="69">
        <v>250</v>
      </c>
      <c r="I141" s="69"/>
      <c r="J141" s="69"/>
      <c r="K141" s="69">
        <v>56</v>
      </c>
      <c r="L141" s="65">
        <f>SUM(H141:J141)/3.7</f>
        <v>67.56756756756756</v>
      </c>
      <c r="M141" s="87">
        <v>1</v>
      </c>
      <c r="N141" s="87">
        <v>1</v>
      </c>
      <c r="O141" s="87"/>
      <c r="P141" s="87"/>
      <c r="Q141" s="88">
        <v>10</v>
      </c>
    </row>
    <row r="142" spans="1:17" ht="26.25">
      <c r="A142" s="59">
        <v>0.7423611111111293</v>
      </c>
      <c r="B142" s="60"/>
      <c r="C142" s="61" t="s">
        <v>74</v>
      </c>
      <c r="D142" s="62">
        <v>73</v>
      </c>
      <c r="E142" s="71" t="s">
        <v>139</v>
      </c>
      <c r="F142" s="71" t="s">
        <v>140</v>
      </c>
      <c r="G142" s="63"/>
      <c r="H142" s="69"/>
      <c r="I142" s="69" t="s">
        <v>74</v>
      </c>
      <c r="J142" s="69"/>
      <c r="K142" s="69"/>
      <c r="L142" s="65">
        <f>SUM(H142:J142)/3.7</f>
        <v>0</v>
      </c>
      <c r="M142" s="87" t="s">
        <v>74</v>
      </c>
      <c r="N142" s="87"/>
      <c r="O142" s="87" t="s">
        <v>74</v>
      </c>
      <c r="P142" s="87"/>
      <c r="Q142" s="88"/>
    </row>
    <row r="143" spans="1:17" ht="15.75">
      <c r="A143" s="59">
        <v>0.7534722222222415</v>
      </c>
      <c r="B143" s="60" t="s">
        <v>48</v>
      </c>
      <c r="C143" s="61"/>
      <c r="D143" s="62"/>
      <c r="E143" s="71"/>
      <c r="F143" s="71"/>
      <c r="G143" s="63"/>
      <c r="H143" s="69"/>
      <c r="I143" s="69"/>
      <c r="J143" s="69"/>
      <c r="K143" s="69"/>
      <c r="L143" s="65"/>
      <c r="M143" s="87"/>
      <c r="N143" s="87"/>
      <c r="O143" s="87"/>
      <c r="P143" s="87"/>
      <c r="Q143" s="88"/>
    </row>
    <row r="144" spans="1:17" ht="6.75" customHeight="1" thickBot="1">
      <c r="A144" s="73"/>
      <c r="B144" s="74"/>
      <c r="C144" s="75"/>
      <c r="D144" s="76"/>
      <c r="E144" s="95"/>
      <c r="F144" s="95"/>
      <c r="G144" s="95"/>
      <c r="H144" s="74"/>
      <c r="I144" s="74"/>
      <c r="J144" s="74"/>
      <c r="K144" s="74"/>
      <c r="L144" s="78"/>
      <c r="M144" s="79"/>
      <c r="N144" s="79"/>
      <c r="O144" s="79"/>
      <c r="P144" s="79"/>
      <c r="Q144" s="80"/>
    </row>
    <row r="145" spans="1:17" ht="6.75" customHeight="1" thickBot="1">
      <c r="A145" s="82"/>
      <c r="B145" s="83"/>
      <c r="C145" s="113"/>
      <c r="D145" s="114"/>
      <c r="E145" s="115"/>
      <c r="F145" s="115"/>
      <c r="G145" s="115"/>
      <c r="H145" s="83"/>
      <c r="I145" s="83"/>
      <c r="J145" s="83"/>
      <c r="K145" s="83"/>
      <c r="L145" s="116"/>
      <c r="M145" s="117"/>
      <c r="N145" s="117"/>
      <c r="O145" s="117"/>
      <c r="P145" s="117"/>
      <c r="Q145" s="118"/>
    </row>
    <row r="146" spans="1:17" ht="26.25" customHeight="1" thickBot="1">
      <c r="A146" s="1" t="s">
        <v>0</v>
      </c>
      <c r="B146" s="2"/>
      <c r="C146" s="2"/>
      <c r="D146" s="2"/>
      <c r="E146" s="2"/>
      <c r="F146" s="2"/>
      <c r="G146" s="3" t="s">
        <v>1</v>
      </c>
      <c r="H146" s="3"/>
      <c r="I146" s="3"/>
      <c r="J146" s="3"/>
      <c r="K146" s="3"/>
      <c r="L146" s="4"/>
      <c r="M146" s="5" t="s">
        <v>2</v>
      </c>
      <c r="N146" s="6"/>
      <c r="O146" s="6"/>
      <c r="P146" s="7">
        <v>3</v>
      </c>
      <c r="Q146" s="8">
        <v>3</v>
      </c>
    </row>
    <row r="147" spans="1:17" ht="20.25" customHeight="1" thickBot="1">
      <c r="A147" s="10" t="s">
        <v>3</v>
      </c>
      <c r="B147" s="11"/>
      <c r="C147" s="11"/>
      <c r="D147" s="11"/>
      <c r="E147" s="11"/>
      <c r="F147" s="11"/>
      <c r="G147" s="12" t="s">
        <v>4</v>
      </c>
      <c r="H147" s="13" t="s">
        <v>124</v>
      </c>
      <c r="I147" s="13"/>
      <c r="J147" s="13"/>
      <c r="K147" s="13"/>
      <c r="L147" s="9"/>
      <c r="M147" s="14" t="s">
        <v>6</v>
      </c>
      <c r="N147" s="15"/>
      <c r="O147" s="16"/>
      <c r="P147" s="17">
        <f>SUM(L155:L157)/Q146</f>
        <v>58.16349384098544</v>
      </c>
      <c r="Q147" s="18"/>
    </row>
    <row r="148" spans="1:17" ht="19.5" customHeight="1" thickBot="1">
      <c r="A148" s="10" t="s">
        <v>144</v>
      </c>
      <c r="B148" s="11"/>
      <c r="C148" s="11"/>
      <c r="D148" s="11"/>
      <c r="E148" s="11"/>
      <c r="F148" s="11"/>
      <c r="G148" s="19" t="s">
        <v>8</v>
      </c>
      <c r="H148" s="90" t="s">
        <v>126</v>
      </c>
      <c r="I148" s="90"/>
      <c r="J148" s="90"/>
      <c r="K148" s="90"/>
      <c r="L148" s="21"/>
      <c r="M148" s="21"/>
      <c r="N148" s="22"/>
      <c r="O148" s="23" t="s">
        <v>145</v>
      </c>
      <c r="P148" s="23"/>
      <c r="Q148" s="24"/>
    </row>
    <row r="149" spans="1:17" ht="20.25" customHeight="1">
      <c r="A149" s="27" t="s">
        <v>61</v>
      </c>
      <c r="B149" s="28"/>
      <c r="C149" s="28"/>
      <c r="D149" s="28"/>
      <c r="E149" s="28"/>
      <c r="F149" s="29"/>
      <c r="G149" s="30"/>
      <c r="H149" s="31" t="s">
        <v>11</v>
      </c>
      <c r="I149" s="31"/>
      <c r="J149" s="32"/>
      <c r="K149" s="32"/>
      <c r="L149" s="33"/>
      <c r="M149" s="34"/>
      <c r="N149" s="34"/>
      <c r="O149" s="25"/>
      <c r="P149" s="25"/>
      <c r="Q149" s="24"/>
    </row>
    <row r="150" spans="1:17" ht="20.25" customHeight="1" thickBot="1">
      <c r="A150" s="35" t="s">
        <v>146</v>
      </c>
      <c r="B150" s="36"/>
      <c r="C150" s="36"/>
      <c r="D150" s="36"/>
      <c r="E150" s="36"/>
      <c r="F150" s="37"/>
      <c r="G150" s="26"/>
      <c r="H150" s="26"/>
      <c r="I150" s="26"/>
      <c r="J150" s="26"/>
      <c r="K150" s="26"/>
      <c r="L150" s="26"/>
      <c r="M150" s="26"/>
      <c r="N150" s="26"/>
      <c r="O150" s="25"/>
      <c r="P150" s="25"/>
      <c r="Q150" s="24"/>
    </row>
    <row r="151" spans="1:17" ht="6.75" customHeight="1" thickBot="1">
      <c r="A151" s="38"/>
      <c r="B151" s="39"/>
      <c r="C151" s="39"/>
      <c r="D151" s="39"/>
      <c r="E151" s="39"/>
      <c r="F151" s="39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</row>
    <row r="152" spans="1:17" ht="16.5" customHeight="1">
      <c r="A152" s="42" t="s">
        <v>13</v>
      </c>
      <c r="B152" s="43" t="s">
        <v>14</v>
      </c>
      <c r="C152" s="43" t="s">
        <v>15</v>
      </c>
      <c r="D152" s="43" t="s">
        <v>16</v>
      </c>
      <c r="E152" s="44" t="s">
        <v>17</v>
      </c>
      <c r="F152" s="45" t="s">
        <v>18</v>
      </c>
      <c r="G152" s="46" t="s">
        <v>19</v>
      </c>
      <c r="H152" s="43" t="s">
        <v>20</v>
      </c>
      <c r="I152" s="43" t="s">
        <v>20</v>
      </c>
      <c r="J152" s="43" t="s">
        <v>20</v>
      </c>
      <c r="K152" s="43" t="s">
        <v>21</v>
      </c>
      <c r="L152" s="43" t="s">
        <v>22</v>
      </c>
      <c r="M152" s="47" t="s">
        <v>23</v>
      </c>
      <c r="N152" s="47"/>
      <c r="O152" s="47"/>
      <c r="P152" s="47"/>
      <c r="Q152" s="48"/>
    </row>
    <row r="153" spans="1:17" ht="16.5" customHeight="1" thickBot="1">
      <c r="A153" s="49"/>
      <c r="B153" s="50"/>
      <c r="C153" s="51" t="s">
        <v>24</v>
      </c>
      <c r="D153" s="52"/>
      <c r="E153" s="53" t="s">
        <v>25</v>
      </c>
      <c r="F153" s="53" t="s">
        <v>26</v>
      </c>
      <c r="G153" s="52" t="s">
        <v>27</v>
      </c>
      <c r="H153" s="52" t="s">
        <v>63</v>
      </c>
      <c r="I153" s="52" t="s">
        <v>64</v>
      </c>
      <c r="J153" s="52" t="s">
        <v>65</v>
      </c>
      <c r="K153" s="52" t="s">
        <v>24</v>
      </c>
      <c r="L153" s="52"/>
      <c r="M153" s="52" t="s">
        <v>30</v>
      </c>
      <c r="N153" s="52" t="s">
        <v>63</v>
      </c>
      <c r="O153" s="52" t="s">
        <v>64</v>
      </c>
      <c r="P153" s="52" t="s">
        <v>65</v>
      </c>
      <c r="Q153" s="54" t="s">
        <v>31</v>
      </c>
    </row>
    <row r="154" spans="1:17" ht="6.75" customHeight="1">
      <c r="A154" s="110"/>
      <c r="B154" s="94"/>
      <c r="C154" s="94"/>
      <c r="D154" s="94"/>
      <c r="E154" s="111"/>
      <c r="F154" s="94"/>
      <c r="G154" s="94"/>
      <c r="H154" s="94"/>
      <c r="I154" s="94"/>
      <c r="J154" s="94"/>
      <c r="K154" s="94"/>
      <c r="L154" s="112"/>
      <c r="M154" s="56"/>
      <c r="N154" s="56"/>
      <c r="O154" s="56"/>
      <c r="P154" s="56"/>
      <c r="Q154" s="58"/>
    </row>
    <row r="155" spans="1:17" ht="26.25" customHeight="1">
      <c r="A155" s="59">
        <v>0.7256944444444611</v>
      </c>
      <c r="B155" s="119" t="s">
        <v>147</v>
      </c>
      <c r="C155" s="61"/>
      <c r="D155" s="62">
        <v>429</v>
      </c>
      <c r="E155" s="63" t="s">
        <v>148</v>
      </c>
      <c r="F155" s="63" t="s">
        <v>149</v>
      </c>
      <c r="G155" s="63" t="s">
        <v>150</v>
      </c>
      <c r="H155" s="69">
        <v>233</v>
      </c>
      <c r="I155" s="69"/>
      <c r="J155" s="69"/>
      <c r="K155" s="69">
        <v>38</v>
      </c>
      <c r="L155" s="65">
        <f>SUM(H155:J155)/3.8</f>
        <v>61.31578947368421</v>
      </c>
      <c r="M155" s="87">
        <v>1</v>
      </c>
      <c r="N155" s="87"/>
      <c r="O155" s="87"/>
      <c r="P155" s="87"/>
      <c r="Q155" s="88">
        <v>10</v>
      </c>
    </row>
    <row r="156" spans="1:17" ht="26.25" customHeight="1">
      <c r="A156" s="59">
        <v>0.7534722222222222</v>
      </c>
      <c r="B156" s="119" t="s">
        <v>151</v>
      </c>
      <c r="C156" s="61" t="s">
        <v>24</v>
      </c>
      <c r="D156" s="62">
        <v>560</v>
      </c>
      <c r="E156" s="71" t="s">
        <v>152</v>
      </c>
      <c r="F156" s="71" t="s">
        <v>153</v>
      </c>
      <c r="G156" s="63" t="s">
        <v>154</v>
      </c>
      <c r="H156" s="69">
        <v>266</v>
      </c>
      <c r="I156" s="69"/>
      <c r="J156" s="69"/>
      <c r="K156" s="69">
        <v>35</v>
      </c>
      <c r="L156" s="65">
        <f>SUM(H156:J156)/4.7</f>
        <v>56.59574468085106</v>
      </c>
      <c r="M156" s="87">
        <v>2</v>
      </c>
      <c r="N156" s="87"/>
      <c r="O156" s="87"/>
      <c r="P156" s="87"/>
      <c r="Q156" s="88"/>
    </row>
    <row r="157" spans="1:17" ht="26.25" customHeight="1">
      <c r="A157" s="59">
        <v>0.7368055555555733</v>
      </c>
      <c r="B157" s="119" t="s">
        <v>147</v>
      </c>
      <c r="C157" s="61"/>
      <c r="D157" s="62">
        <v>228</v>
      </c>
      <c r="E157" s="63" t="s">
        <v>155</v>
      </c>
      <c r="F157" s="63" t="s">
        <v>156</v>
      </c>
      <c r="G157" s="63" t="s">
        <v>157</v>
      </c>
      <c r="H157" s="69">
        <v>215</v>
      </c>
      <c r="I157" s="69"/>
      <c r="J157" s="69"/>
      <c r="K157" s="69">
        <v>32</v>
      </c>
      <c r="L157" s="65">
        <f>SUM(H157:J157)/3.8</f>
        <v>56.578947368421055</v>
      </c>
      <c r="M157" s="87">
        <v>3</v>
      </c>
      <c r="N157" s="87"/>
      <c r="O157" s="87"/>
      <c r="P157" s="87"/>
      <c r="Q157" s="88">
        <v>9</v>
      </c>
    </row>
    <row r="158" spans="1:17" ht="15.75">
      <c r="A158" s="59">
        <v>0.7590277777777777</v>
      </c>
      <c r="B158" s="60" t="s">
        <v>48</v>
      </c>
      <c r="C158" s="60"/>
      <c r="D158" s="60"/>
      <c r="E158" s="60"/>
      <c r="F158" s="60"/>
      <c r="G158" s="60"/>
      <c r="H158" s="69"/>
      <c r="I158" s="69"/>
      <c r="J158" s="69"/>
      <c r="K158" s="69"/>
      <c r="L158" s="65"/>
      <c r="M158" s="87"/>
      <c r="N158" s="87"/>
      <c r="O158" s="87"/>
      <c r="P158" s="87"/>
      <c r="Q158" s="88"/>
    </row>
    <row r="159" spans="1:17" ht="6.75" customHeight="1" thickBot="1">
      <c r="A159" s="73"/>
      <c r="B159" s="74"/>
      <c r="C159" s="75"/>
      <c r="D159" s="76"/>
      <c r="E159" s="81"/>
      <c r="F159" s="81"/>
      <c r="G159" s="95"/>
      <c r="H159" s="74"/>
      <c r="I159" s="74"/>
      <c r="J159" s="74"/>
      <c r="K159" s="74"/>
      <c r="L159" s="78"/>
      <c r="M159" s="79"/>
      <c r="N159" s="79"/>
      <c r="O159" s="79"/>
      <c r="P159" s="79"/>
      <c r="Q159" s="80"/>
    </row>
    <row r="160" spans="1:17" ht="4.5" customHeight="1" thickBot="1">
      <c r="A160" s="82"/>
      <c r="B160" s="83"/>
      <c r="C160" s="113"/>
      <c r="D160" s="114"/>
      <c r="E160" s="115"/>
      <c r="F160" s="115"/>
      <c r="G160" s="115"/>
      <c r="H160" s="83"/>
      <c r="I160" s="83"/>
      <c r="J160" s="83"/>
      <c r="K160" s="83"/>
      <c r="L160" s="116"/>
      <c r="M160" s="117"/>
      <c r="N160" s="117"/>
      <c r="O160" s="117"/>
      <c r="P160" s="117"/>
      <c r="Q160" s="118"/>
    </row>
    <row r="161" spans="1:17" ht="27.75" thickBot="1">
      <c r="A161" s="1" t="s">
        <v>0</v>
      </c>
      <c r="B161" s="2"/>
      <c r="C161" s="2"/>
      <c r="D161" s="2"/>
      <c r="E161" s="2"/>
      <c r="F161" s="2"/>
      <c r="G161" s="3" t="s">
        <v>1</v>
      </c>
      <c r="H161" s="3"/>
      <c r="I161" s="3"/>
      <c r="J161" s="3"/>
      <c r="K161" s="3"/>
      <c r="L161" s="4"/>
      <c r="M161" s="5" t="s">
        <v>2</v>
      </c>
      <c r="N161" s="6"/>
      <c r="O161" s="6"/>
      <c r="P161" s="7">
        <v>1</v>
      </c>
      <c r="Q161" s="8">
        <v>1</v>
      </c>
    </row>
    <row r="162" spans="1:17" ht="20.25" thickBot="1">
      <c r="A162" s="10" t="s">
        <v>3</v>
      </c>
      <c r="B162" s="11"/>
      <c r="C162" s="11"/>
      <c r="D162" s="11"/>
      <c r="E162" s="11"/>
      <c r="F162" s="11"/>
      <c r="G162" s="12" t="s">
        <v>4</v>
      </c>
      <c r="H162" s="13" t="s">
        <v>124</v>
      </c>
      <c r="I162" s="13"/>
      <c r="J162" s="13"/>
      <c r="K162" s="13"/>
      <c r="L162" s="9"/>
      <c r="M162" s="14" t="s">
        <v>6</v>
      </c>
      <c r="N162" s="15"/>
      <c r="O162" s="16"/>
      <c r="P162" s="17">
        <f>SUM(L170)/Q161</f>
        <v>60.58823529411765</v>
      </c>
      <c r="Q162" s="18"/>
    </row>
    <row r="163" spans="1:17" ht="19.5" thickBot="1">
      <c r="A163" s="10" t="s">
        <v>158</v>
      </c>
      <c r="B163" s="11"/>
      <c r="C163" s="11"/>
      <c r="D163" s="11"/>
      <c r="E163" s="11"/>
      <c r="F163" s="11"/>
      <c r="G163" s="19" t="s">
        <v>8</v>
      </c>
      <c r="H163" s="90" t="s">
        <v>126</v>
      </c>
      <c r="I163" s="90"/>
      <c r="J163" s="90"/>
      <c r="K163" s="90"/>
      <c r="L163" s="21"/>
      <c r="M163" s="21"/>
      <c r="N163" s="22"/>
      <c r="O163" s="23">
        <v>340</v>
      </c>
      <c r="P163" s="23"/>
      <c r="Q163" s="24"/>
    </row>
    <row r="164" spans="1:17" ht="19.5" customHeight="1">
      <c r="A164" s="27" t="s">
        <v>61</v>
      </c>
      <c r="B164" s="28"/>
      <c r="C164" s="28"/>
      <c r="D164" s="28"/>
      <c r="E164" s="28"/>
      <c r="F164" s="29"/>
      <c r="G164" s="30"/>
      <c r="H164" s="31" t="s">
        <v>11</v>
      </c>
      <c r="I164" s="31"/>
      <c r="J164" s="32"/>
      <c r="K164" s="32"/>
      <c r="L164" s="33"/>
      <c r="M164" s="34"/>
      <c r="N164" s="34"/>
      <c r="O164" s="25"/>
      <c r="P164" s="25"/>
      <c r="Q164" s="24"/>
    </row>
    <row r="165" spans="1:17" ht="20.25" customHeight="1" thickBot="1">
      <c r="A165" s="107" t="s">
        <v>159</v>
      </c>
      <c r="B165" s="108"/>
      <c r="C165" s="108"/>
      <c r="D165" s="108"/>
      <c r="E165" s="108"/>
      <c r="F165" s="109"/>
      <c r="G165" s="26"/>
      <c r="H165" s="26"/>
      <c r="I165" s="26"/>
      <c r="J165" s="26"/>
      <c r="K165" s="26"/>
      <c r="L165" s="26"/>
      <c r="M165" s="26"/>
      <c r="N165" s="26"/>
      <c r="O165" s="25"/>
      <c r="P165" s="25"/>
      <c r="Q165" s="24"/>
    </row>
    <row r="166" spans="1:17" ht="6" customHeight="1" thickBot="1">
      <c r="A166" s="38"/>
      <c r="B166" s="39"/>
      <c r="C166" s="39"/>
      <c r="D166" s="39"/>
      <c r="E166" s="39"/>
      <c r="F166" s="39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1"/>
    </row>
    <row r="167" spans="1:17" ht="15.75">
      <c r="A167" s="42" t="s">
        <v>13</v>
      </c>
      <c r="B167" s="43" t="s">
        <v>14</v>
      </c>
      <c r="C167" s="43" t="s">
        <v>15</v>
      </c>
      <c r="D167" s="43" t="s">
        <v>16</v>
      </c>
      <c r="E167" s="44" t="s">
        <v>17</v>
      </c>
      <c r="F167" s="45" t="s">
        <v>18</v>
      </c>
      <c r="G167" s="46" t="s">
        <v>19</v>
      </c>
      <c r="H167" s="43" t="s">
        <v>20</v>
      </c>
      <c r="I167" s="43" t="s">
        <v>20</v>
      </c>
      <c r="J167" s="43" t="s">
        <v>20</v>
      </c>
      <c r="K167" s="43" t="s">
        <v>21</v>
      </c>
      <c r="L167" s="43" t="s">
        <v>22</v>
      </c>
      <c r="M167" s="47" t="s">
        <v>23</v>
      </c>
      <c r="N167" s="47"/>
      <c r="O167" s="47"/>
      <c r="P167" s="47"/>
      <c r="Q167" s="48"/>
    </row>
    <row r="168" spans="1:17" ht="16.5" thickBot="1">
      <c r="A168" s="49"/>
      <c r="B168" s="50"/>
      <c r="C168" s="51" t="s">
        <v>24</v>
      </c>
      <c r="D168" s="52"/>
      <c r="E168" s="53" t="s">
        <v>25</v>
      </c>
      <c r="F168" s="53" t="s">
        <v>26</v>
      </c>
      <c r="G168" s="52" t="s">
        <v>27</v>
      </c>
      <c r="H168" s="52" t="s">
        <v>63</v>
      </c>
      <c r="I168" s="52" t="s">
        <v>64</v>
      </c>
      <c r="J168" s="52" t="s">
        <v>65</v>
      </c>
      <c r="K168" s="52" t="s">
        <v>24</v>
      </c>
      <c r="L168" s="52"/>
      <c r="M168" s="52" t="s">
        <v>30</v>
      </c>
      <c r="N168" s="52" t="s">
        <v>63</v>
      </c>
      <c r="O168" s="52" t="s">
        <v>64</v>
      </c>
      <c r="P168" s="52" t="s">
        <v>65</v>
      </c>
      <c r="Q168" s="54" t="s">
        <v>31</v>
      </c>
    </row>
    <row r="169" spans="1:17" ht="5.25" customHeight="1">
      <c r="A169" s="110"/>
      <c r="B169" s="94"/>
      <c r="C169" s="94"/>
      <c r="D169" s="94"/>
      <c r="E169" s="111"/>
      <c r="F169" s="94"/>
      <c r="G169" s="94"/>
      <c r="H169" s="94"/>
      <c r="I169" s="94"/>
      <c r="J169" s="94"/>
      <c r="K169" s="94"/>
      <c r="L169" s="112"/>
      <c r="M169" s="56"/>
      <c r="N169" s="56"/>
      <c r="O169" s="56"/>
      <c r="P169" s="56"/>
      <c r="Q169" s="58"/>
    </row>
    <row r="170" spans="1:17" ht="26.25">
      <c r="A170" s="59">
        <v>0.7145833333333489</v>
      </c>
      <c r="B170" s="60"/>
      <c r="C170" s="61" t="s">
        <v>66</v>
      </c>
      <c r="D170" s="62">
        <v>228</v>
      </c>
      <c r="E170" s="63" t="s">
        <v>155</v>
      </c>
      <c r="F170" s="63" t="s">
        <v>156</v>
      </c>
      <c r="G170" s="63" t="s">
        <v>157</v>
      </c>
      <c r="H170" s="69">
        <v>206</v>
      </c>
      <c r="I170" s="69"/>
      <c r="J170" s="69"/>
      <c r="K170" s="69">
        <v>36</v>
      </c>
      <c r="L170" s="65">
        <f>SUM(H170:J170)/3.4</f>
        <v>60.58823529411765</v>
      </c>
      <c r="M170" s="87">
        <v>1</v>
      </c>
      <c r="N170" s="87">
        <v>1</v>
      </c>
      <c r="O170" s="87"/>
      <c r="P170" s="87"/>
      <c r="Q170" s="88">
        <v>10</v>
      </c>
    </row>
    <row r="171" spans="1:17" ht="15.75">
      <c r="A171" s="59">
        <v>0.720138888888905</v>
      </c>
      <c r="B171" s="60" t="s">
        <v>48</v>
      </c>
      <c r="C171" s="61"/>
      <c r="D171" s="62"/>
      <c r="E171" s="71"/>
      <c r="F171" s="71"/>
      <c r="G171" s="63"/>
      <c r="H171" s="69"/>
      <c r="I171" s="69"/>
      <c r="J171" s="69"/>
      <c r="K171" s="69"/>
      <c r="L171" s="65"/>
      <c r="M171" s="87"/>
      <c r="N171" s="87"/>
      <c r="O171" s="87"/>
      <c r="P171" s="87"/>
      <c r="Q171" s="88"/>
    </row>
    <row r="172" spans="1:17" ht="6.75" customHeight="1" thickBot="1">
      <c r="A172" s="98"/>
      <c r="B172" s="99"/>
      <c r="C172" s="99"/>
      <c r="D172" s="99"/>
      <c r="E172" s="99"/>
      <c r="F172" s="99"/>
      <c r="G172" s="120"/>
      <c r="H172" s="99"/>
      <c r="I172" s="99"/>
      <c r="J172" s="99"/>
      <c r="K172" s="99"/>
      <c r="L172" s="103"/>
      <c r="M172" s="104"/>
      <c r="N172" s="104"/>
      <c r="O172" s="104"/>
      <c r="P172" s="104"/>
      <c r="Q172" s="105"/>
    </row>
    <row r="173" spans="1:17" ht="6.7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1:17" ht="15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1:17" ht="15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</sheetData>
  <mergeCells count="150">
    <mergeCell ref="A166:F166"/>
    <mergeCell ref="M167:P167"/>
    <mergeCell ref="A164:F164"/>
    <mergeCell ref="H164:K164"/>
    <mergeCell ref="A165:F165"/>
    <mergeCell ref="A163:F163"/>
    <mergeCell ref="H163:K163"/>
    <mergeCell ref="O163:P165"/>
    <mergeCell ref="A162:F162"/>
    <mergeCell ref="H162:K162"/>
    <mergeCell ref="M162:O162"/>
    <mergeCell ref="P162:Q162"/>
    <mergeCell ref="M152:P152"/>
    <mergeCell ref="A161:F161"/>
    <mergeCell ref="G161:L161"/>
    <mergeCell ref="M161:O161"/>
    <mergeCell ref="A150:F150"/>
    <mergeCell ref="A151:F151"/>
    <mergeCell ref="A148:F148"/>
    <mergeCell ref="H148:K148"/>
    <mergeCell ref="O148:P150"/>
    <mergeCell ref="A149:F149"/>
    <mergeCell ref="H149:K149"/>
    <mergeCell ref="A147:F147"/>
    <mergeCell ref="H147:K147"/>
    <mergeCell ref="M147:O147"/>
    <mergeCell ref="P147:Q147"/>
    <mergeCell ref="A146:F146"/>
    <mergeCell ref="G146:L146"/>
    <mergeCell ref="M146:O146"/>
    <mergeCell ref="A137:F137"/>
    <mergeCell ref="M138:P138"/>
    <mergeCell ref="A135:F135"/>
    <mergeCell ref="H135:K135"/>
    <mergeCell ref="A136:F136"/>
    <mergeCell ref="A134:F134"/>
    <mergeCell ref="H134:K134"/>
    <mergeCell ref="O134:P136"/>
    <mergeCell ref="A133:F133"/>
    <mergeCell ref="H133:K133"/>
    <mergeCell ref="M133:O133"/>
    <mergeCell ref="P133:Q133"/>
    <mergeCell ref="M124:P124"/>
    <mergeCell ref="A132:F132"/>
    <mergeCell ref="G132:L132"/>
    <mergeCell ref="M132:O132"/>
    <mergeCell ref="A122:F122"/>
    <mergeCell ref="A123:F123"/>
    <mergeCell ref="A120:F120"/>
    <mergeCell ref="H120:K120"/>
    <mergeCell ref="O120:P122"/>
    <mergeCell ref="A121:F121"/>
    <mergeCell ref="H121:K121"/>
    <mergeCell ref="A119:F119"/>
    <mergeCell ref="H119:K119"/>
    <mergeCell ref="M119:O119"/>
    <mergeCell ref="P119:Q119"/>
    <mergeCell ref="A118:F118"/>
    <mergeCell ref="G118:L118"/>
    <mergeCell ref="M118:O118"/>
    <mergeCell ref="A105:F105"/>
    <mergeCell ref="M106:P106"/>
    <mergeCell ref="A103:F103"/>
    <mergeCell ref="H103:K103"/>
    <mergeCell ref="A104:F104"/>
    <mergeCell ref="A102:F102"/>
    <mergeCell ref="H102:K102"/>
    <mergeCell ref="O102:P104"/>
    <mergeCell ref="A101:F101"/>
    <mergeCell ref="H101:K101"/>
    <mergeCell ref="M101:O101"/>
    <mergeCell ref="P101:Q101"/>
    <mergeCell ref="M89:P89"/>
    <mergeCell ref="A100:F100"/>
    <mergeCell ref="G100:L100"/>
    <mergeCell ref="M100:O100"/>
    <mergeCell ref="A87:F87"/>
    <mergeCell ref="A88:F88"/>
    <mergeCell ref="A85:F85"/>
    <mergeCell ref="H85:K85"/>
    <mergeCell ref="O85:P87"/>
    <mergeCell ref="A86:F86"/>
    <mergeCell ref="H86:K86"/>
    <mergeCell ref="A84:F84"/>
    <mergeCell ref="H84:K84"/>
    <mergeCell ref="M84:O84"/>
    <mergeCell ref="P84:Q84"/>
    <mergeCell ref="A83:F83"/>
    <mergeCell ref="G83:L83"/>
    <mergeCell ref="M83:O83"/>
    <mergeCell ref="A65:F65"/>
    <mergeCell ref="M66:P66"/>
    <mergeCell ref="A63:F63"/>
    <mergeCell ref="H63:K63"/>
    <mergeCell ref="A64:F64"/>
    <mergeCell ref="A62:F62"/>
    <mergeCell ref="H62:K62"/>
    <mergeCell ref="O62:P64"/>
    <mergeCell ref="A61:F61"/>
    <mergeCell ref="H61:K61"/>
    <mergeCell ref="M61:O61"/>
    <mergeCell ref="P61:Q61"/>
    <mergeCell ref="M43:P43"/>
    <mergeCell ref="A60:F60"/>
    <mergeCell ref="G60:L60"/>
    <mergeCell ref="M60:O60"/>
    <mergeCell ref="A41:F41"/>
    <mergeCell ref="A42:F42"/>
    <mergeCell ref="A39:F39"/>
    <mergeCell ref="H39:K39"/>
    <mergeCell ref="O39:P41"/>
    <mergeCell ref="A40:F40"/>
    <mergeCell ref="H40:K40"/>
    <mergeCell ref="A38:F38"/>
    <mergeCell ref="H38:K38"/>
    <mergeCell ref="M38:O38"/>
    <mergeCell ref="P38:Q38"/>
    <mergeCell ref="A37:F37"/>
    <mergeCell ref="G37:L37"/>
    <mergeCell ref="M37:O37"/>
    <mergeCell ref="A24:F24"/>
    <mergeCell ref="M25:P25"/>
    <mergeCell ref="A22:F22"/>
    <mergeCell ref="H22:K22"/>
    <mergeCell ref="A23:F23"/>
    <mergeCell ref="A21:F21"/>
    <mergeCell ref="H21:K21"/>
    <mergeCell ref="O21:P23"/>
    <mergeCell ref="A20:F20"/>
    <mergeCell ref="H20:K20"/>
    <mergeCell ref="M20:O20"/>
    <mergeCell ref="P20:Q20"/>
    <mergeCell ref="M7:P7"/>
    <mergeCell ref="A19:F19"/>
    <mergeCell ref="G19:L19"/>
    <mergeCell ref="M19:O19"/>
    <mergeCell ref="A5:F5"/>
    <mergeCell ref="A6:F6"/>
    <mergeCell ref="A3:F3"/>
    <mergeCell ref="H3:K3"/>
    <mergeCell ref="O3:P5"/>
    <mergeCell ref="A4:F4"/>
    <mergeCell ref="H4:K4"/>
    <mergeCell ref="A2:F2"/>
    <mergeCell ref="H2:K2"/>
    <mergeCell ref="M2:O2"/>
    <mergeCell ref="P2:Q2"/>
    <mergeCell ref="A1:F1"/>
    <mergeCell ref="G1:L1"/>
    <mergeCell ref="M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2011-09-22T20:02:20Z</dcterms:created>
  <dcterms:modified xsi:type="dcterms:W3CDTF">2011-09-22T20:04:14Z</dcterms:modified>
  <cp:category/>
  <cp:version/>
  <cp:contentType/>
  <cp:contentStatus/>
</cp:coreProperties>
</file>