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96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<sst xmlns="http://schemas.openxmlformats.org/spreadsheetml/2006/main" count="688" uniqueCount="179">
  <si>
    <t>Step by Step Dressage</t>
  </si>
  <si>
    <t xml:space="preserve"> @Royal Leisure Centre</t>
  </si>
  <si>
    <t xml:space="preserve">Starters: </t>
  </si>
  <si>
    <t>Thursday 21st October 2010</t>
  </si>
  <si>
    <t>Judge:</t>
  </si>
  <si>
    <t>Dr Wendy Jago[3]</t>
  </si>
  <si>
    <t xml:space="preserve">Avr %      </t>
  </si>
  <si>
    <t>Class 1</t>
  </si>
  <si>
    <t>Writer:</t>
  </si>
  <si>
    <t>Mrs Valerie Jacks</t>
  </si>
  <si>
    <t>STEP BY STEP</t>
  </si>
  <si>
    <t>INDOOR ARENA</t>
  </si>
  <si>
    <t>Preliminary 18 Winter</t>
  </si>
  <si>
    <t>Time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</si>
  <si>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</si>
  <si>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</si>
  <si>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</si>
  <si>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</si>
  <si>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</si>
  <si>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</si>
  <si>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</si>
  <si>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</si>
  <si>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</si>
  <si>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</si>
  <si>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</si>
  <si>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</si>
  <si>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</si>
  <si>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</si>
  <si>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Open</t>
  </si>
  <si>
    <t>Rest</t>
  </si>
  <si>
    <t>T</t>
  </si>
  <si>
    <t>O/all</t>
  </si>
  <si>
    <t>O</t>
  </si>
  <si>
    <t xml:space="preserve">Carrwood Xanthus
</t>
  </si>
  <si>
    <t>Rachael Hawkins
PC BD member</t>
  </si>
  <si>
    <t>All Right
50739 09119</t>
  </si>
  <si>
    <t>Sara Simmons    8
341410    Rider</t>
  </si>
  <si>
    <t>5G
KWPN</t>
  </si>
  <si>
    <t>L.A.Leonie
47865 08110</t>
  </si>
  <si>
    <t>Lorina Warsop    5
175331    Rider</t>
  </si>
  <si>
    <t>6M
German RP</t>
  </si>
  <si>
    <t>End</t>
  </si>
  <si>
    <t>Mrs Carol Stothard[5]</t>
  </si>
  <si>
    <t>Class 2</t>
  </si>
  <si>
    <t>Mrs Jane Lemmon</t>
  </si>
  <si>
    <t>OUTDOOR ARENA 1</t>
  </si>
  <si>
    <t>Preliminary 12 Winter</t>
  </si>
  <si>
    <t>Wyvern of Bellhouse
47974 09118</t>
  </si>
  <si>
    <t>Alison Jones    7
94102    Rider</t>
  </si>
  <si>
    <t>7M
BSH</t>
  </si>
  <si>
    <t>Mrs Mary Robley[2]</t>
  </si>
  <si>
    <t>Class 3</t>
  </si>
  <si>
    <t>Novice 37 Winter</t>
  </si>
  <si>
    <t>DM</t>
  </si>
  <si>
    <t>Fernhill D'Artagnan
43501 06111</t>
  </si>
  <si>
    <t>Jane Edwards    5
6238    Rider</t>
  </si>
  <si>
    <t>9G
Oldenburg</t>
  </si>
  <si>
    <t>R</t>
  </si>
  <si>
    <t>Primo Silver Circus
49142 02115</t>
  </si>
  <si>
    <t>Karen Phillips    8
327018    Rider</t>
  </si>
  <si>
    <t xml:space="preserve">6G
ISH  </t>
  </si>
  <si>
    <t>Miss Jane Kendall[3]</t>
  </si>
  <si>
    <t>Class 4</t>
  </si>
  <si>
    <t>Mrs Sarah-Jane Cox</t>
  </si>
  <si>
    <t>BLUE CHIP</t>
  </si>
  <si>
    <t>Novice 38 Winter Qualifier</t>
  </si>
  <si>
    <t>Darola Diamond 
50593 08111</t>
  </si>
  <si>
    <t>Elizabeth Halliday    5
136212    Rider</t>
  </si>
  <si>
    <t>Fernhill Sea Breeze
50590 08118</t>
  </si>
  <si>
    <t>Rhystyd Rocket Moon
50484 08110</t>
  </si>
  <si>
    <t>Natalie Pierce    3
48895    P Hunter</t>
  </si>
  <si>
    <t>5G  
Welsh Sec D</t>
  </si>
  <si>
    <t>Wakita
50708 09113</t>
  </si>
  <si>
    <t>Pippa Drew    3
40762     Rider</t>
  </si>
  <si>
    <t xml:space="preserve">5
</t>
  </si>
  <si>
    <t>Lamero
46882 04116</t>
  </si>
  <si>
    <t>Annette Bateman    8
202304    Rider</t>
  </si>
  <si>
    <t xml:space="preserve">6G
</t>
  </si>
  <si>
    <t>Castlecomer Flight
50123 06112</t>
  </si>
  <si>
    <t>Lynne Underhill    6
12548    Rider</t>
  </si>
  <si>
    <t>Class 5</t>
  </si>
  <si>
    <t>Mrs Thelma Russell-Hayes</t>
  </si>
  <si>
    <t>Elementary 40 Winter</t>
  </si>
  <si>
    <t>Call Me Lastrup
42301 0411</t>
  </si>
  <si>
    <t>Mandy Brown    3
37001    Rider</t>
  </si>
  <si>
    <t>It's Aero
46367 03111</t>
  </si>
  <si>
    <t>Caroline Leng    5
163260    Rider</t>
  </si>
  <si>
    <t>8G
Danish WB</t>
  </si>
  <si>
    <t>DG Lutsen
49228</t>
  </si>
  <si>
    <t xml:space="preserve">Frances Morrissey    7
324990    </t>
  </si>
  <si>
    <t>7G
Friesian</t>
  </si>
  <si>
    <t xml:space="preserve">Grandomino
42943 </t>
  </si>
  <si>
    <t>Badr Al-Omran    2
90298    Rider</t>
  </si>
  <si>
    <t>7G
BWBS</t>
  </si>
  <si>
    <t>Lollita
41006 08110</t>
  </si>
  <si>
    <t>Janine Thornton    4
190179   Rider</t>
  </si>
  <si>
    <t>8M
Brit Han</t>
  </si>
  <si>
    <t>Divalli
47588 08112</t>
  </si>
  <si>
    <t>Neil Hopkins    6
309354 Mr&amp;Mrs Hopkins</t>
  </si>
  <si>
    <t>9M
British Wblood</t>
  </si>
  <si>
    <t>6=</t>
  </si>
  <si>
    <t>1=</t>
  </si>
  <si>
    <t>Mid Sussex Vets Mccloud
48239 10109</t>
  </si>
  <si>
    <t>Marie Arkell    7
314900    Rider</t>
  </si>
  <si>
    <t>11G
ID x TB</t>
  </si>
  <si>
    <t>Cycle King's Final Answer
43637 06112</t>
  </si>
  <si>
    <t>Samantha Thake    3
68942 Debbie Thake</t>
  </si>
  <si>
    <t>6G 
Hessian WB</t>
  </si>
  <si>
    <t>Class 6</t>
  </si>
  <si>
    <t>Mrs Helen Dunn</t>
  </si>
  <si>
    <t>EQUITOP MYOPLAST</t>
  </si>
  <si>
    <t>Elementary 57 Winter Qualifier</t>
  </si>
  <si>
    <t>5=</t>
  </si>
  <si>
    <t>Picsou de la Roque
46247 06110</t>
  </si>
  <si>
    <t>Maia Buisson    3
297372    Rider</t>
  </si>
  <si>
    <t>7G
Selle Francais</t>
  </si>
  <si>
    <t>WD</t>
  </si>
  <si>
    <t>Class 7</t>
  </si>
  <si>
    <t>Medium 69 Winter</t>
  </si>
  <si>
    <t xml:space="preserve">Wervelwind
39508 </t>
  </si>
  <si>
    <t xml:space="preserve">Denise Hallion    2A
127345    </t>
  </si>
  <si>
    <t>Maximillion Merrigo
29863 02114</t>
  </si>
  <si>
    <t>Erika Fitches    5
121312    Rider</t>
  </si>
  <si>
    <t>12M
BWB</t>
  </si>
  <si>
    <t>Sergant
50125 06111</t>
  </si>
  <si>
    <t>James Rooney    1
240354   Mike Hobbs</t>
  </si>
  <si>
    <t>11G
KWPN</t>
  </si>
  <si>
    <t xml:space="preserve">Pinetree Witbeen
20924 </t>
  </si>
  <si>
    <t>Miranda Lambie    3
90212 Nikki Smith</t>
  </si>
  <si>
    <t>15G
Gelderlander</t>
  </si>
  <si>
    <t>Mrs Barbara Amos[1]</t>
  </si>
  <si>
    <t>Class 8</t>
  </si>
  <si>
    <t>Mrs Jo Comber</t>
  </si>
  <si>
    <t>ALBION</t>
  </si>
  <si>
    <t>Medium 73 Winter Qualifier</t>
  </si>
  <si>
    <t>High Hoes Sigismund
46957 04110</t>
  </si>
  <si>
    <t>Richard Black    4
125431 Ms N C Callam</t>
  </si>
  <si>
    <t>7G
Westphalian</t>
  </si>
  <si>
    <t>In Mahagoni
36905 03116</t>
  </si>
  <si>
    <t>Judith Warbey    5
29831    Rider</t>
  </si>
  <si>
    <t>9G
Trakehner</t>
  </si>
  <si>
    <t xml:space="preserve">Pharoan
17004 </t>
  </si>
  <si>
    <t>Vanessa Harrison    7
210021  Mrs P Bertelson</t>
  </si>
  <si>
    <t>18G
Andalusian</t>
  </si>
  <si>
    <t>Class 9</t>
  </si>
  <si>
    <t>AM85   340
A100   320</t>
  </si>
  <si>
    <t>STEP BY STEP Pick a Test</t>
  </si>
  <si>
    <t>Advanced Medium 85/Advanced 100</t>
  </si>
  <si>
    <t>AM85</t>
  </si>
  <si>
    <t>Cycle King's Harri
32439 08108</t>
  </si>
  <si>
    <t>Debbie Thake    4
42323    Rider</t>
  </si>
  <si>
    <t>15G
KWPN</t>
  </si>
  <si>
    <t>A100</t>
  </si>
  <si>
    <t xml:space="preserve">Haysden Nirvana
30952 </t>
  </si>
  <si>
    <t>Jen Murphy    2
20206    Rider</t>
  </si>
  <si>
    <t>8G
Bav x TB</t>
  </si>
  <si>
    <t>Santor
29325</t>
  </si>
  <si>
    <t>Linda Hall    4
45306    Rider</t>
  </si>
  <si>
    <t>Class 10</t>
  </si>
  <si>
    <t>BRITISH HORSE FEEDS</t>
  </si>
  <si>
    <t>Advanced Medium 98 Winter Qualifier</t>
  </si>
  <si>
    <t>Time Bandit
30658 02112</t>
  </si>
  <si>
    <t>Julia Buckle    3
2712    Rider</t>
  </si>
  <si>
    <t>10G
KWPN</t>
  </si>
  <si>
    <t>Class 11</t>
  </si>
  <si>
    <t xml:space="preserve">
A104   280
FEI   380
</t>
  </si>
  <si>
    <t>Advanced 104 &amp; Any FEI Test  (PSG/Int I)</t>
  </si>
  <si>
    <t>INT I</t>
  </si>
  <si>
    <t>Daniolo
30556</t>
  </si>
  <si>
    <t>Daniel Watson    2a
7480 MrsB Marceau</t>
  </si>
  <si>
    <t>10G
Hanoverian</t>
  </si>
  <si>
    <t>PSG</t>
  </si>
  <si>
    <t>Carbone Z
34403</t>
  </si>
  <si>
    <t>Jo Parkman    3
80691    Rider</t>
  </si>
  <si>
    <t>10G
Holstein</t>
  </si>
  <si>
    <t xml:space="preserve">European Baccara
25622 </t>
  </si>
  <si>
    <t>Liz Eaton    3
286575 Lesley Crawhurst</t>
  </si>
  <si>
    <t>14G
Holstein</t>
  </si>
  <si>
    <t>A104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</si>
</sst>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2"/>
      <name val="Times New Roman"/>
      <family val="0"/>
    </font>
    <font>
      <b/>
      <i/>
      <u val="single"/>
      <sz val="20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color indexed="4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1"/>
      <name val="Times New Roman"/>
      <family val="1"/>
    </font>
    <font>
      <b/>
      <i/>
      <sz val="10"/>
      <color indexed="61"/>
      <name val="Times New Roman"/>
      <family val="1"/>
    </font>
    <font>
      <i/>
      <sz val="7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3" fillId="0" borderId="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7" fillId="0" borderId="9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2" fillId="0" borderId="24" xfId="0" applyNumberFormat="1" applyFont="1" applyBorder="1" applyAlignment="1">
      <alignment/>
    </xf>
    <xf numFmtId="0" fontId="13" fillId="0" borderId="25" xfId="0" applyFont="1" applyBorder="1" applyAlignment="1">
      <alignment/>
    </xf>
    <xf numFmtId="0" fontId="12" fillId="0" borderId="25" xfId="0" applyFont="1" applyBorder="1" applyAlignment="1">
      <alignment horizontal="center" vertical="top"/>
    </xf>
    <xf numFmtId="1" fontId="12" fillId="0" borderId="25" xfId="0" applyNumberFormat="1" applyFont="1" applyBorder="1" applyAlignment="1">
      <alignment horizontal="center" vertical="top"/>
    </xf>
    <xf numFmtId="0" fontId="12" fillId="0" borderId="25" xfId="0" applyFont="1" applyBorder="1" applyAlignment="1">
      <alignment horizontal="left" wrapText="1"/>
    </xf>
    <xf numFmtId="0" fontId="12" fillId="0" borderId="25" xfId="0" applyFont="1" applyBorder="1" applyAlignment="1">
      <alignment horizontal="left"/>
    </xf>
    <xf numFmtId="0" fontId="12" fillId="0" borderId="25" xfId="0" applyFont="1" applyBorder="1" applyAlignment="1">
      <alignment/>
    </xf>
    <xf numFmtId="2" fontId="12" fillId="0" borderId="25" xfId="0" applyNumberFormat="1" applyFont="1" applyBorder="1" applyAlignment="1">
      <alignment/>
    </xf>
    <xf numFmtId="0" fontId="14" fillId="0" borderId="25" xfId="0" applyFont="1" applyBorder="1" applyAlignment="1">
      <alignment horizontal="right"/>
    </xf>
    <xf numFmtId="0" fontId="15" fillId="0" borderId="26" xfId="0" applyFont="1" applyBorder="1" applyAlignment="1">
      <alignment/>
    </xf>
    <xf numFmtId="0" fontId="12" fillId="0" borderId="27" xfId="0" applyFont="1" applyBorder="1" applyAlignment="1">
      <alignment horizontal="left" wrapText="1"/>
    </xf>
    <xf numFmtId="20" fontId="12" fillId="0" borderId="16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center" vertical="top"/>
    </xf>
    <xf numFmtId="1" fontId="12" fillId="0" borderId="19" xfId="0" applyNumberFormat="1" applyFont="1" applyBorder="1" applyAlignment="1">
      <alignment horizontal="center" vertical="top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wrapText="1"/>
    </xf>
    <xf numFmtId="2" fontId="12" fillId="0" borderId="19" xfId="0" applyNumberFormat="1" applyFont="1" applyBorder="1" applyAlignment="1">
      <alignment/>
    </xf>
    <xf numFmtId="0" fontId="16" fillId="0" borderId="19" xfId="0" applyFont="1" applyBorder="1" applyAlignment="1">
      <alignment horizontal="right"/>
    </xf>
    <xf numFmtId="0" fontId="12" fillId="0" borderId="2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17" fillId="0" borderId="25" xfId="0" applyFont="1" applyBorder="1" applyAlignment="1">
      <alignment/>
    </xf>
    <xf numFmtId="0" fontId="15" fillId="0" borderId="25" xfId="0" applyFont="1" applyBorder="1" applyAlignment="1">
      <alignment horizontal="center"/>
    </xf>
    <xf numFmtId="20" fontId="12" fillId="0" borderId="28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left" wrapText="1"/>
    </xf>
    <xf numFmtId="2" fontId="12" fillId="0" borderId="18" xfId="0" applyNumberFormat="1" applyFont="1" applyBorder="1" applyAlignment="1">
      <alignment/>
    </xf>
    <xf numFmtId="0" fontId="16" fillId="0" borderId="18" xfId="0" applyFont="1" applyBorder="1" applyAlignment="1">
      <alignment horizontal="right"/>
    </xf>
    <xf numFmtId="0" fontId="12" fillId="0" borderId="29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14" fillId="0" borderId="25" xfId="0" applyFont="1" applyBorder="1" applyAlignment="1">
      <alignment/>
    </xf>
    <xf numFmtId="0" fontId="15" fillId="0" borderId="25" xfId="0" applyFont="1" applyBorder="1" applyAlignment="1">
      <alignment/>
    </xf>
    <xf numFmtId="0" fontId="18" fillId="0" borderId="25" xfId="0" applyFont="1" applyBorder="1" applyAlignment="1">
      <alignment/>
    </xf>
    <xf numFmtId="2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2" fontId="12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vertical="top"/>
    </xf>
    <xf numFmtId="0" fontId="12" fillId="0" borderId="19" xfId="0" applyFont="1" applyBorder="1" applyAlignment="1">
      <alignment horizontal="left"/>
    </xf>
    <xf numFmtId="0" fontId="3" fillId="0" borderId="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8"/>
  <sheetViews>
    <sheetView tabSelected="1" zoomScale="80" zoomScaleNormal="80" workbookViewId="0" topLeftCell="A1">
      <selection activeCell="A1" sqref="A1:F1"/>
    </sheetView>
  </sheetViews>
  <sheetFormatPr defaultColWidth="9.00390625" defaultRowHeight="15.75"/>
  <cols>
    <col min="1" max="1" width="7.25390625" style="0" bestFit="1" customWidth="1"/>
    <col min="2" max="2" width="5.25390625" style="0" bestFit="1" customWidth="1"/>
    <col min="3" max="3" width="5.00390625" style="0" bestFit="1" customWidth="1"/>
    <col min="4" max="4" width="6.125" style="0" bestFit="1" customWidth="1"/>
    <col min="5" max="5" width="20.50390625" style="0" customWidth="1"/>
    <col min="6" max="6" width="23.25390625" style="0" customWidth="1"/>
    <col min="7" max="7" width="13.125" style="0" bestFit="1" customWidth="1"/>
    <col min="8" max="10" width="6.75390625" style="0" customWidth="1"/>
    <col min="11" max="11" width="5.125" style="0" bestFit="1" customWidth="1"/>
    <col min="12" max="12" width="8.00390625" style="0" customWidth="1"/>
    <col min="13" max="17" width="5.75390625" style="0" customWidth="1"/>
  </cols>
  <sheetData>
    <row r="1" spans="1:17" ht="26.25" thickBo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  <c r="L1" s="4"/>
      <c r="M1" s="5" t="s">
        <v>2</v>
      </c>
      <c r="N1" s="6"/>
      <c r="O1" s="6"/>
      <c r="P1" s="7">
        <v>3</v>
      </c>
      <c r="Q1" s="8">
        <v>3</v>
      </c>
    </row>
    <row r="2" spans="1:17" ht="20.25" thickBot="1">
      <c r="A2" s="9" t="s">
        <v>3</v>
      </c>
      <c r="B2" s="10"/>
      <c r="C2" s="10"/>
      <c r="D2" s="10"/>
      <c r="E2" s="10"/>
      <c r="F2" s="10"/>
      <c r="G2" s="11" t="s">
        <v>4</v>
      </c>
      <c r="H2" s="12" t="s">
        <v>5</v>
      </c>
      <c r="I2" s="12"/>
      <c r="J2" s="12"/>
      <c r="K2" s="12"/>
      <c r="L2" s="13"/>
      <c r="M2" s="14" t="s">
        <v>6</v>
      </c>
      <c r="N2" s="15"/>
      <c r="O2" s="16"/>
      <c r="P2" s="17">
        <f>SUM(L10:L13)/Q1</f>
        <v>60.27777777777778</v>
      </c>
      <c r="Q2" s="18"/>
    </row>
    <row r="3" spans="1:17" ht="19.5" thickBot="1">
      <c r="A3" s="9" t="s">
        <v>7</v>
      </c>
      <c r="B3" s="10"/>
      <c r="C3" s="10"/>
      <c r="D3" s="10"/>
      <c r="E3" s="10"/>
      <c r="F3" s="10"/>
      <c r="G3" s="19" t="s">
        <v>8</v>
      </c>
      <c r="H3" s="20" t="s">
        <v>9</v>
      </c>
      <c r="I3" s="20"/>
      <c r="J3" s="20"/>
      <c r="K3" s="20"/>
      <c r="L3" s="21"/>
      <c r="M3" s="21"/>
      <c r="N3" s="22"/>
      <c r="O3" s="23">
        <v>240</v>
      </c>
      <c r="P3" s="23"/>
      <c r="Q3" s="24"/>
    </row>
    <row r="4" spans="1:17" ht="19.5">
      <c r="A4" s="25" t="s">
        <v>10</v>
      </c>
      <c r="B4" s="26"/>
      <c r="C4" s="26"/>
      <c r="D4" s="26"/>
      <c r="E4" s="26"/>
      <c r="F4" s="27"/>
      <c r="G4" s="28"/>
      <c r="H4" s="29" t="s">
        <v>11</v>
      </c>
      <c r="I4" s="29"/>
      <c r="J4" s="30"/>
      <c r="K4" s="30"/>
      <c r="L4" s="31"/>
      <c r="M4" s="32"/>
      <c r="N4" s="32"/>
      <c r="O4" s="33"/>
      <c r="P4" s="33"/>
      <c r="Q4" s="24"/>
    </row>
    <row r="5" spans="1:17" ht="20.25" thickBot="1">
      <c r="A5" s="34" t="s">
        <v>12</v>
      </c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3"/>
      <c r="P5" s="33"/>
      <c r="Q5" s="24"/>
    </row>
    <row r="6" spans="1:17" ht="4.5" customHeight="1" thickBot="1">
      <c r="A6" s="38"/>
      <c r="B6" s="37"/>
      <c r="C6" s="39"/>
      <c r="D6" s="37"/>
      <c r="E6" s="37"/>
      <c r="F6" s="37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>
      <c r="A7" s="42" t="s">
        <v>13</v>
      </c>
      <c r="B7" s="43" t="s">
        <v>14</v>
      </c>
      <c r="C7" s="43" t="s">
        <v>15</v>
      </c>
      <c r="D7" s="43" t="s">
        <v>16</v>
      </c>
      <c r="E7" s="44" t="s">
        <v>17</v>
      </c>
      <c r="F7" s="45" t="s">
        <v>18</v>
      </c>
      <c r="G7" s="46" t="s">
        <v>19</v>
      </c>
      <c r="H7" s="43" t="s">
        <v>20</v>
      </c>
      <c r="I7" s="43" t="s">
        <v>20</v>
      </c>
      <c r="J7" s="43" t="s">
        <v>20</v>
      </c>
      <c r="K7" s="43" t="s">
        <v>21</v>
      </c>
      <c r="L7" s="43" t="s">
        <v>22</v>
      </c>
      <c r="M7" s="47" t="s">
        <v>23</v>
      </c>
      <c r="N7" s="47"/>
      <c r="O7" s="47"/>
      <c r="P7" s="47"/>
      <c r="Q7" s="48"/>
    </row>
    <row r="8" spans="1:17" ht="16.5" thickBot="1">
      <c r="A8" s="49"/>
      <c r="B8" s="50"/>
      <c r="C8" s="51" t="s">
        <v>24</v>
      </c>
      <c r="D8" s="52"/>
      <c r="E8" s="53" t="s">
        <v>25</v>
      </c>
      <c r="F8" s="53" t="s">
        <v>26</v>
      </c>
      <c r="G8" s="52" t="s">
        <v>27</v>
      </c>
      <c r="H8" s="52" t="s">
        <v>28</v>
      </c>
      <c r="I8" s="52" t="s">
        <v>29</v>
      </c>
      <c r="J8" s="52" t="s">
        <v>30</v>
      </c>
      <c r="K8" s="52" t="s">
        <v>24</v>
      </c>
      <c r="L8" s="52"/>
      <c r="M8" s="52" t="s">
        <v>31</v>
      </c>
      <c r="N8" s="52" t="s">
        <v>28</v>
      </c>
      <c r="O8" s="52" t="s">
        <v>29</v>
      </c>
      <c r="P8" s="52" t="s">
        <v>30</v>
      </c>
      <c r="Q8" s="54"/>
    </row>
    <row r="9" spans="1:17" ht="4.5" customHeight="1">
      <c r="A9" s="55"/>
      <c r="B9" s="56"/>
      <c r="C9" s="56"/>
      <c r="D9" s="56"/>
      <c r="E9" s="57"/>
      <c r="F9" s="57"/>
      <c r="G9" s="56"/>
      <c r="H9" s="56"/>
      <c r="I9" s="56"/>
      <c r="J9" s="56"/>
      <c r="K9" s="56"/>
      <c r="L9" s="56"/>
      <c r="M9" s="56"/>
      <c r="N9" s="56"/>
      <c r="O9" s="56"/>
      <c r="P9" s="56"/>
      <c r="Q9" s="58"/>
    </row>
    <row r="10" spans="1:17" ht="26.25">
      <c r="A10" s="59">
        <v>0.4736111111111117</v>
      </c>
      <c r="B10" s="60" t="s">
        <v>24</v>
      </c>
      <c r="C10" s="61" t="s">
        <v>32</v>
      </c>
      <c r="D10" s="62">
        <v>419</v>
      </c>
      <c r="E10" s="63" t="s">
        <v>33</v>
      </c>
      <c r="F10" s="63" t="s">
        <v>34</v>
      </c>
      <c r="G10" s="64"/>
      <c r="H10" s="65">
        <v>157</v>
      </c>
      <c r="I10" s="65"/>
      <c r="J10" s="65"/>
      <c r="K10" s="65">
        <v>52</v>
      </c>
      <c r="L10" s="66">
        <f>SUM(H10:J10)/2.4</f>
        <v>65.41666666666667</v>
      </c>
      <c r="M10" s="67">
        <v>1</v>
      </c>
      <c r="N10" s="67">
        <v>1</v>
      </c>
      <c r="O10" s="67"/>
      <c r="P10" s="67"/>
      <c r="Q10" s="68"/>
    </row>
    <row r="11" spans="1:17" ht="26.25">
      <c r="A11" s="59">
        <v>0.4444444444444448</v>
      </c>
      <c r="B11" s="60" t="s">
        <v>24</v>
      </c>
      <c r="C11" s="61" t="s">
        <v>32</v>
      </c>
      <c r="D11" s="62">
        <v>261</v>
      </c>
      <c r="E11" s="63" t="s">
        <v>35</v>
      </c>
      <c r="F11" s="63" t="s">
        <v>36</v>
      </c>
      <c r="G11" s="63" t="s">
        <v>37</v>
      </c>
      <c r="H11" s="65">
        <v>146</v>
      </c>
      <c r="I11" s="65"/>
      <c r="J11" s="65"/>
      <c r="K11" s="65">
        <v>50</v>
      </c>
      <c r="L11" s="66">
        <f>SUM(H11:J11)/2.4</f>
        <v>60.833333333333336</v>
      </c>
      <c r="M11" s="67">
        <v>2</v>
      </c>
      <c r="N11" s="67">
        <v>2</v>
      </c>
      <c r="O11" s="67"/>
      <c r="P11" s="67"/>
      <c r="Q11" s="68"/>
    </row>
    <row r="12" spans="1:17" ht="26.25">
      <c r="A12" s="59">
        <v>0.4541666666666671</v>
      </c>
      <c r="B12" s="60" t="s">
        <v>24</v>
      </c>
      <c r="C12" s="61" t="s">
        <v>32</v>
      </c>
      <c r="D12" s="62">
        <v>112</v>
      </c>
      <c r="E12" s="63" t="s">
        <v>38</v>
      </c>
      <c r="F12" s="63" t="s">
        <v>39</v>
      </c>
      <c r="G12" s="69" t="s">
        <v>40</v>
      </c>
      <c r="H12" s="65">
        <v>131</v>
      </c>
      <c r="I12" s="65"/>
      <c r="J12" s="65"/>
      <c r="K12" s="65">
        <v>46</v>
      </c>
      <c r="L12" s="66">
        <f>SUM(H12:J12)/2.4</f>
        <v>54.583333333333336</v>
      </c>
      <c r="M12" s="67">
        <v>3</v>
      </c>
      <c r="N12" s="67">
        <v>3</v>
      </c>
      <c r="O12" s="67"/>
      <c r="P12" s="67"/>
      <c r="Q12" s="68"/>
    </row>
    <row r="13" spans="1:17" ht="15.75">
      <c r="A13" s="59">
        <v>0.47847222222222285</v>
      </c>
      <c r="B13" s="60"/>
      <c r="C13" s="61" t="s">
        <v>41</v>
      </c>
      <c r="D13" s="62"/>
      <c r="E13" s="64" t="s">
        <v>24</v>
      </c>
      <c r="F13" s="64"/>
      <c r="G13" s="64"/>
      <c r="H13" s="65"/>
      <c r="I13" s="65"/>
      <c r="J13" s="65"/>
      <c r="K13" s="65"/>
      <c r="L13" s="66"/>
      <c r="M13" s="67"/>
      <c r="N13" s="67"/>
      <c r="O13" s="67"/>
      <c r="P13" s="67"/>
      <c r="Q13" s="68"/>
    </row>
    <row r="14" spans="1:17" ht="4.5" customHeight="1" thickBot="1">
      <c r="A14" s="70"/>
      <c r="B14" s="71"/>
      <c r="C14" s="72"/>
      <c r="D14" s="73"/>
      <c r="E14" s="74"/>
      <c r="F14" s="74"/>
      <c r="G14" s="75"/>
      <c r="H14" s="71"/>
      <c r="I14" s="71"/>
      <c r="J14" s="71"/>
      <c r="K14" s="71"/>
      <c r="L14" s="76"/>
      <c r="M14" s="77"/>
      <c r="N14" s="77"/>
      <c r="O14" s="77"/>
      <c r="P14" s="77"/>
      <c r="Q14" s="78"/>
    </row>
    <row r="15" spans="1:17" ht="4.5" customHeight="1" thickBo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26.25" thickBot="1">
      <c r="A16" s="1" t="s">
        <v>0</v>
      </c>
      <c r="B16" s="2"/>
      <c r="C16" s="2"/>
      <c r="D16" s="2"/>
      <c r="E16" s="2"/>
      <c r="F16" s="2"/>
      <c r="G16" s="3" t="s">
        <v>1</v>
      </c>
      <c r="H16" s="3"/>
      <c r="I16" s="3"/>
      <c r="J16" s="3"/>
      <c r="K16" s="3"/>
      <c r="L16" s="4"/>
      <c r="M16" s="5" t="s">
        <v>2</v>
      </c>
      <c r="N16" s="6"/>
      <c r="O16" s="6"/>
      <c r="P16" s="7">
        <v>4</v>
      </c>
      <c r="Q16" s="8">
        <v>4</v>
      </c>
    </row>
    <row r="17" spans="1:17" ht="20.25" thickBot="1">
      <c r="A17" s="9" t="s">
        <v>3</v>
      </c>
      <c r="B17" s="10"/>
      <c r="C17" s="10"/>
      <c r="D17" s="10"/>
      <c r="E17" s="10"/>
      <c r="F17" s="10"/>
      <c r="G17" s="11" t="s">
        <v>4</v>
      </c>
      <c r="H17" s="80" t="s">
        <v>42</v>
      </c>
      <c r="I17" s="80"/>
      <c r="J17" s="80"/>
      <c r="K17" s="80"/>
      <c r="L17" s="13"/>
      <c r="M17" s="14" t="s">
        <v>6</v>
      </c>
      <c r="N17" s="15"/>
      <c r="O17" s="16"/>
      <c r="P17" s="17">
        <f>SUM(L25:L29)/Q16</f>
        <v>61.5</v>
      </c>
      <c r="Q17" s="18"/>
    </row>
    <row r="18" spans="1:17" ht="19.5" thickBot="1">
      <c r="A18" s="9" t="s">
        <v>43</v>
      </c>
      <c r="B18" s="10"/>
      <c r="C18" s="10"/>
      <c r="D18" s="10"/>
      <c r="E18" s="10"/>
      <c r="F18" s="10"/>
      <c r="G18" s="19" t="s">
        <v>8</v>
      </c>
      <c r="H18" s="20" t="s">
        <v>44</v>
      </c>
      <c r="I18" s="20"/>
      <c r="J18" s="20"/>
      <c r="K18" s="20"/>
      <c r="L18" s="21"/>
      <c r="M18" s="21"/>
      <c r="N18" s="22"/>
      <c r="O18" s="23">
        <v>250</v>
      </c>
      <c r="P18" s="23"/>
      <c r="Q18" s="24"/>
    </row>
    <row r="19" spans="1:17" ht="19.5">
      <c r="A19" s="25" t="s">
        <v>10</v>
      </c>
      <c r="B19" s="26"/>
      <c r="C19" s="26"/>
      <c r="D19" s="26"/>
      <c r="E19" s="26"/>
      <c r="F19" s="27"/>
      <c r="G19" s="28"/>
      <c r="H19" s="29" t="s">
        <v>45</v>
      </c>
      <c r="I19" s="29"/>
      <c r="J19" s="30"/>
      <c r="K19" s="30"/>
      <c r="L19" s="31"/>
      <c r="M19" s="32"/>
      <c r="N19" s="32"/>
      <c r="O19" s="33"/>
      <c r="P19" s="33"/>
      <c r="Q19" s="24"/>
    </row>
    <row r="20" spans="1:17" ht="20.25" thickBot="1">
      <c r="A20" s="34" t="s">
        <v>46</v>
      </c>
      <c r="B20" s="35"/>
      <c r="C20" s="35"/>
      <c r="D20" s="35"/>
      <c r="E20" s="35"/>
      <c r="F20" s="36"/>
      <c r="G20" s="37"/>
      <c r="H20" s="37"/>
      <c r="I20" s="37"/>
      <c r="J20" s="37"/>
      <c r="K20" s="37"/>
      <c r="L20" s="37"/>
      <c r="M20" s="37"/>
      <c r="N20" s="37"/>
      <c r="O20" s="33"/>
      <c r="P20" s="33"/>
      <c r="Q20" s="24"/>
    </row>
    <row r="21" spans="1:17" ht="4.5" customHeight="1" thickBot="1">
      <c r="A21" s="38"/>
      <c r="B21" s="37"/>
      <c r="C21" s="39"/>
      <c r="D21" s="37"/>
      <c r="E21" s="37"/>
      <c r="F21" s="37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</row>
    <row r="22" spans="1:17" ht="15.75">
      <c r="A22" s="42" t="s">
        <v>13</v>
      </c>
      <c r="B22" s="43" t="s">
        <v>14</v>
      </c>
      <c r="C22" s="43" t="s">
        <v>15</v>
      </c>
      <c r="D22" s="43" t="s">
        <v>16</v>
      </c>
      <c r="E22" s="44" t="s">
        <v>17</v>
      </c>
      <c r="F22" s="45" t="s">
        <v>18</v>
      </c>
      <c r="G22" s="46" t="s">
        <v>19</v>
      </c>
      <c r="H22" s="43" t="s">
        <v>20</v>
      </c>
      <c r="I22" s="43" t="s">
        <v>20</v>
      </c>
      <c r="J22" s="43" t="s">
        <v>20</v>
      </c>
      <c r="K22" s="43" t="s">
        <v>21</v>
      </c>
      <c r="L22" s="43" t="s">
        <v>22</v>
      </c>
      <c r="M22" s="47" t="s">
        <v>23</v>
      </c>
      <c r="N22" s="47"/>
      <c r="O22" s="47"/>
      <c r="P22" s="47"/>
      <c r="Q22" s="48"/>
    </row>
    <row r="23" spans="1:17" ht="16.5" thickBot="1">
      <c r="A23" s="49"/>
      <c r="B23" s="50"/>
      <c r="C23" s="51" t="s">
        <v>24</v>
      </c>
      <c r="D23" s="52"/>
      <c r="E23" s="53" t="s">
        <v>25</v>
      </c>
      <c r="F23" s="53" t="s">
        <v>26</v>
      </c>
      <c r="G23" s="52" t="s">
        <v>27</v>
      </c>
      <c r="H23" s="52" t="s">
        <v>28</v>
      </c>
      <c r="I23" s="52" t="s">
        <v>29</v>
      </c>
      <c r="J23" s="52" t="s">
        <v>30</v>
      </c>
      <c r="K23" s="52" t="s">
        <v>24</v>
      </c>
      <c r="L23" s="52"/>
      <c r="M23" s="52" t="s">
        <v>31</v>
      </c>
      <c r="N23" s="52" t="s">
        <v>28</v>
      </c>
      <c r="O23" s="52" t="s">
        <v>29</v>
      </c>
      <c r="P23" s="52" t="s">
        <v>30</v>
      </c>
      <c r="Q23" s="54"/>
    </row>
    <row r="24" spans="1:17" ht="4.5" customHeight="1">
      <c r="A24" s="55"/>
      <c r="B24" s="56"/>
      <c r="C24" s="56"/>
      <c r="D24" s="56"/>
      <c r="E24" s="57"/>
      <c r="F24" s="57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8"/>
    </row>
    <row r="25" spans="1:17" ht="26.25">
      <c r="A25" s="59">
        <v>0.4840277777777778</v>
      </c>
      <c r="B25" s="60"/>
      <c r="C25" s="61" t="s">
        <v>32</v>
      </c>
      <c r="D25" s="62">
        <v>390</v>
      </c>
      <c r="E25" s="81" t="s">
        <v>47</v>
      </c>
      <c r="F25" s="63" t="s">
        <v>48</v>
      </c>
      <c r="G25" s="63" t="s">
        <v>49</v>
      </c>
      <c r="H25" s="65">
        <v>165</v>
      </c>
      <c r="I25" s="65"/>
      <c r="J25" s="65"/>
      <c r="K25" s="65">
        <v>54</v>
      </c>
      <c r="L25" s="66">
        <f>SUM(H25:J25)/2.5</f>
        <v>66</v>
      </c>
      <c r="M25" s="67">
        <v>1</v>
      </c>
      <c r="N25" s="67">
        <v>1</v>
      </c>
      <c r="O25" s="67"/>
      <c r="P25" s="67"/>
      <c r="Q25" s="68"/>
    </row>
    <row r="26" spans="1:17" ht="26.25">
      <c r="A26" s="59">
        <v>0.44930555555555596</v>
      </c>
      <c r="B26" s="60"/>
      <c r="C26" s="61" t="s">
        <v>32</v>
      </c>
      <c r="D26" s="62">
        <v>419</v>
      </c>
      <c r="E26" s="63" t="s">
        <v>33</v>
      </c>
      <c r="F26" s="63" t="s">
        <v>34</v>
      </c>
      <c r="G26" s="64"/>
      <c r="H26" s="65">
        <v>160</v>
      </c>
      <c r="I26" s="65"/>
      <c r="J26" s="65"/>
      <c r="K26" s="65">
        <v>52</v>
      </c>
      <c r="L26" s="66">
        <f>SUM(H26:J26)/2.5</f>
        <v>64</v>
      </c>
      <c r="M26" s="67">
        <v>2</v>
      </c>
      <c r="N26" s="67">
        <v>2</v>
      </c>
      <c r="O26" s="67"/>
      <c r="P26" s="67"/>
      <c r="Q26" s="68"/>
    </row>
    <row r="27" spans="1:17" ht="26.25">
      <c r="A27" s="59">
        <v>0.42013888888888906</v>
      </c>
      <c r="B27" s="60"/>
      <c r="C27" s="61" t="s">
        <v>32</v>
      </c>
      <c r="D27" s="62">
        <v>261</v>
      </c>
      <c r="E27" s="63" t="s">
        <v>35</v>
      </c>
      <c r="F27" s="63" t="s">
        <v>36</v>
      </c>
      <c r="G27" s="63" t="s">
        <v>37</v>
      </c>
      <c r="H27" s="65">
        <v>154</v>
      </c>
      <c r="I27" s="65"/>
      <c r="J27" s="65"/>
      <c r="K27" s="65">
        <v>50</v>
      </c>
      <c r="L27" s="66">
        <f>SUM(H27:J27)/2.5</f>
        <v>61.6</v>
      </c>
      <c r="M27" s="67">
        <v>3</v>
      </c>
      <c r="N27" s="67">
        <v>3</v>
      </c>
      <c r="O27" s="67"/>
      <c r="P27" s="67"/>
      <c r="Q27" s="68"/>
    </row>
    <row r="28" spans="1:17" ht="26.25">
      <c r="A28" s="59">
        <v>0.4895833333333327</v>
      </c>
      <c r="B28" s="60"/>
      <c r="C28" s="61" t="s">
        <v>32</v>
      </c>
      <c r="D28" s="62">
        <v>112</v>
      </c>
      <c r="E28" s="63" t="s">
        <v>38</v>
      </c>
      <c r="F28" s="63" t="s">
        <v>39</v>
      </c>
      <c r="G28" s="63" t="s">
        <v>40</v>
      </c>
      <c r="H28" s="65">
        <v>136</v>
      </c>
      <c r="I28" s="65"/>
      <c r="J28" s="65"/>
      <c r="K28" s="65">
        <v>44</v>
      </c>
      <c r="L28" s="66">
        <f>SUM(H28:J28)/2.5</f>
        <v>54.4</v>
      </c>
      <c r="M28" s="67">
        <v>4</v>
      </c>
      <c r="N28" s="67">
        <v>4</v>
      </c>
      <c r="O28" s="67"/>
      <c r="P28" s="67"/>
      <c r="Q28" s="68"/>
    </row>
    <row r="29" spans="1:17" ht="15.75">
      <c r="A29" s="59">
        <v>0.49513888888888763</v>
      </c>
      <c r="B29" s="65"/>
      <c r="C29" s="65" t="s">
        <v>41</v>
      </c>
      <c r="D29" s="65"/>
      <c r="E29" s="65" t="s">
        <v>24</v>
      </c>
      <c r="F29" s="65"/>
      <c r="G29" s="65"/>
      <c r="H29" s="65"/>
      <c r="I29" s="65"/>
      <c r="J29" s="65"/>
      <c r="K29" s="65"/>
      <c r="L29" s="66"/>
      <c r="M29" s="67"/>
      <c r="N29" s="67"/>
      <c r="O29" s="67"/>
      <c r="P29" s="67"/>
      <c r="Q29" s="68"/>
    </row>
    <row r="30" spans="1:17" ht="4.5" customHeight="1" thickBot="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6"/>
      <c r="M30" s="77"/>
      <c r="N30" s="77"/>
      <c r="O30" s="77"/>
      <c r="P30" s="77"/>
      <c r="Q30" s="78"/>
    </row>
    <row r="31" spans="1:17" ht="4.5" customHeight="1" thickBo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ht="26.25" thickBot="1">
      <c r="A32" s="1" t="s">
        <v>0</v>
      </c>
      <c r="B32" s="2"/>
      <c r="C32" s="2"/>
      <c r="D32" s="2"/>
      <c r="E32" s="2"/>
      <c r="F32" s="2"/>
      <c r="G32" s="3" t="s">
        <v>1</v>
      </c>
      <c r="H32" s="3"/>
      <c r="I32" s="3"/>
      <c r="J32" s="3"/>
      <c r="K32" s="3"/>
      <c r="L32" s="4"/>
      <c r="M32" s="5" t="s">
        <v>2</v>
      </c>
      <c r="N32" s="6"/>
      <c r="O32" s="6"/>
      <c r="P32" s="7">
        <v>2</v>
      </c>
      <c r="Q32" s="8">
        <v>2</v>
      </c>
    </row>
    <row r="33" spans="1:17" ht="20.25" thickBot="1">
      <c r="A33" s="9" t="s">
        <v>3</v>
      </c>
      <c r="B33" s="10"/>
      <c r="C33" s="10"/>
      <c r="D33" s="10"/>
      <c r="E33" s="10"/>
      <c r="F33" s="10"/>
      <c r="G33" s="11" t="s">
        <v>4</v>
      </c>
      <c r="H33" s="80" t="s">
        <v>50</v>
      </c>
      <c r="I33" s="80"/>
      <c r="J33" s="80"/>
      <c r="K33" s="80"/>
      <c r="L33" s="13"/>
      <c r="M33" s="14" t="s">
        <v>6</v>
      </c>
      <c r="N33" s="15"/>
      <c r="O33" s="16"/>
      <c r="P33" s="17">
        <f>SUM(L41:L43)/Q32</f>
        <v>61.964285714285715</v>
      </c>
      <c r="Q33" s="18"/>
    </row>
    <row r="34" spans="1:17" ht="19.5" thickBot="1">
      <c r="A34" s="9" t="s">
        <v>51</v>
      </c>
      <c r="B34" s="10"/>
      <c r="C34" s="10"/>
      <c r="D34" s="10"/>
      <c r="E34" s="10"/>
      <c r="F34" s="10"/>
      <c r="G34" s="19" t="s">
        <v>8</v>
      </c>
      <c r="H34" s="82" t="s">
        <v>44</v>
      </c>
      <c r="I34" s="20"/>
      <c r="J34" s="20"/>
      <c r="K34" s="20"/>
      <c r="L34" s="21"/>
      <c r="M34" s="21"/>
      <c r="N34" s="22"/>
      <c r="O34" s="23">
        <v>280</v>
      </c>
      <c r="P34" s="23"/>
      <c r="Q34" s="24"/>
    </row>
    <row r="35" spans="1:17" ht="19.5">
      <c r="A35" s="25" t="s">
        <v>10</v>
      </c>
      <c r="B35" s="26"/>
      <c r="C35" s="26"/>
      <c r="D35" s="26"/>
      <c r="E35" s="26"/>
      <c r="F35" s="27"/>
      <c r="G35" s="28"/>
      <c r="H35" s="29" t="s">
        <v>45</v>
      </c>
      <c r="I35" s="29"/>
      <c r="J35" s="30"/>
      <c r="K35" s="30"/>
      <c r="L35" s="31"/>
      <c r="M35" s="32"/>
      <c r="N35" s="32"/>
      <c r="O35" s="33"/>
      <c r="P35" s="33"/>
      <c r="Q35" s="24"/>
    </row>
    <row r="36" spans="1:17" ht="20.25" thickBot="1">
      <c r="A36" s="34" t="s">
        <v>52</v>
      </c>
      <c r="B36" s="35"/>
      <c r="C36" s="35"/>
      <c r="D36" s="35"/>
      <c r="E36" s="35"/>
      <c r="F36" s="36"/>
      <c r="G36" s="37"/>
      <c r="H36" s="37"/>
      <c r="I36" s="37"/>
      <c r="J36" s="37"/>
      <c r="K36" s="37"/>
      <c r="L36" s="37"/>
      <c r="M36" s="37"/>
      <c r="N36" s="37"/>
      <c r="O36" s="33"/>
      <c r="P36" s="33"/>
      <c r="Q36" s="24"/>
    </row>
    <row r="37" spans="1:17" ht="4.5" customHeight="1" thickBot="1">
      <c r="A37" s="38"/>
      <c r="B37" s="37"/>
      <c r="C37" s="39"/>
      <c r="D37" s="37"/>
      <c r="E37" s="37"/>
      <c r="F37" s="37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</row>
    <row r="38" spans="1:17" ht="15.75">
      <c r="A38" s="42" t="s">
        <v>13</v>
      </c>
      <c r="B38" s="43" t="s">
        <v>14</v>
      </c>
      <c r="C38" s="43" t="s">
        <v>15</v>
      </c>
      <c r="D38" s="43" t="s">
        <v>16</v>
      </c>
      <c r="E38" s="44" t="s">
        <v>17</v>
      </c>
      <c r="F38" s="45" t="s">
        <v>18</v>
      </c>
      <c r="G38" s="46" t="s">
        <v>19</v>
      </c>
      <c r="H38" s="43" t="s">
        <v>20</v>
      </c>
      <c r="I38" s="43" t="s">
        <v>20</v>
      </c>
      <c r="J38" s="43" t="s">
        <v>20</v>
      </c>
      <c r="K38" s="43" t="s">
        <v>21</v>
      </c>
      <c r="L38" s="43" t="s">
        <v>22</v>
      </c>
      <c r="M38" s="47" t="s">
        <v>23</v>
      </c>
      <c r="N38" s="47"/>
      <c r="O38" s="47"/>
      <c r="P38" s="47"/>
      <c r="Q38" s="48"/>
    </row>
    <row r="39" spans="1:17" ht="16.5" thickBot="1">
      <c r="A39" s="49"/>
      <c r="B39" s="50"/>
      <c r="C39" s="51" t="s">
        <v>24</v>
      </c>
      <c r="D39" s="52"/>
      <c r="E39" s="53" t="s">
        <v>25</v>
      </c>
      <c r="F39" s="53" t="s">
        <v>26</v>
      </c>
      <c r="G39" s="52" t="s">
        <v>27</v>
      </c>
      <c r="H39" s="52" t="s">
        <v>28</v>
      </c>
      <c r="I39" s="52" t="s">
        <v>29</v>
      </c>
      <c r="J39" s="52" t="s">
        <v>30</v>
      </c>
      <c r="K39" s="52" t="s">
        <v>24</v>
      </c>
      <c r="L39" s="52"/>
      <c r="M39" s="52" t="s">
        <v>31</v>
      </c>
      <c r="N39" s="52" t="s">
        <v>28</v>
      </c>
      <c r="O39" s="52" t="s">
        <v>29</v>
      </c>
      <c r="P39" s="52" t="s">
        <v>30</v>
      </c>
      <c r="Q39" s="54" t="s">
        <v>53</v>
      </c>
    </row>
    <row r="40" spans="1:17" ht="4.5" customHeight="1">
      <c r="A40" s="55"/>
      <c r="B40" s="56"/>
      <c r="C40" s="56"/>
      <c r="D40" s="56"/>
      <c r="E40" s="57"/>
      <c r="F40" s="57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8"/>
    </row>
    <row r="41" spans="1:17" ht="26.25">
      <c r="A41" s="59">
        <v>0.5395833333333271</v>
      </c>
      <c r="B41" s="83"/>
      <c r="C41" s="61" t="s">
        <v>32</v>
      </c>
      <c r="D41" s="62">
        <v>220</v>
      </c>
      <c r="E41" s="63" t="s">
        <v>54</v>
      </c>
      <c r="F41" s="63" t="s">
        <v>55</v>
      </c>
      <c r="G41" s="63" t="s">
        <v>56</v>
      </c>
      <c r="H41" s="65">
        <v>177</v>
      </c>
      <c r="I41" s="65"/>
      <c r="J41" s="65"/>
      <c r="K41" s="65">
        <v>52</v>
      </c>
      <c r="L41" s="66">
        <f>SUM(H41:J41)/2.8</f>
        <v>63.214285714285715</v>
      </c>
      <c r="M41" s="67">
        <v>1</v>
      </c>
      <c r="N41" s="67">
        <v>1</v>
      </c>
      <c r="O41" s="67"/>
      <c r="P41" s="67"/>
      <c r="Q41" s="68">
        <v>10</v>
      </c>
    </row>
    <row r="42" spans="1:17" ht="26.25">
      <c r="A42" s="59">
        <v>0.545138888888882</v>
      </c>
      <c r="B42" s="83"/>
      <c r="C42" s="61" t="s">
        <v>57</v>
      </c>
      <c r="D42" s="62">
        <v>424</v>
      </c>
      <c r="E42" s="63" t="s">
        <v>58</v>
      </c>
      <c r="F42" s="63" t="s">
        <v>59</v>
      </c>
      <c r="G42" s="63" t="s">
        <v>60</v>
      </c>
      <c r="H42" s="65"/>
      <c r="I42" s="65">
        <v>170</v>
      </c>
      <c r="J42" s="65"/>
      <c r="K42" s="65">
        <v>50</v>
      </c>
      <c r="L42" s="66">
        <f>SUM(H42:J42)/2.8</f>
        <v>60.714285714285715</v>
      </c>
      <c r="M42" s="67">
        <v>2</v>
      </c>
      <c r="N42" s="67"/>
      <c r="O42" s="67">
        <v>1</v>
      </c>
      <c r="P42" s="67"/>
      <c r="Q42" s="68">
        <v>9</v>
      </c>
    </row>
    <row r="43" spans="1:17" ht="15.75">
      <c r="A43" s="59">
        <v>0.5506944444444369</v>
      </c>
      <c r="B43" s="65"/>
      <c r="C43" s="65" t="s">
        <v>41</v>
      </c>
      <c r="D43" s="65"/>
      <c r="E43" s="84" t="s">
        <v>24</v>
      </c>
      <c r="F43" s="65"/>
      <c r="G43" s="65"/>
      <c r="H43" s="65"/>
      <c r="I43" s="65"/>
      <c r="J43" s="65"/>
      <c r="K43" s="65"/>
      <c r="L43" s="66"/>
      <c r="M43" s="67"/>
      <c r="N43" s="67"/>
      <c r="O43" s="67"/>
      <c r="P43" s="67"/>
      <c r="Q43" s="68"/>
    </row>
    <row r="44" spans="1:17" ht="4.5" customHeight="1" thickBot="1">
      <c r="A44" s="70"/>
      <c r="B44" s="71"/>
      <c r="C44" s="72"/>
      <c r="D44" s="73"/>
      <c r="E44" s="75"/>
      <c r="F44" s="75"/>
      <c r="G44" s="75"/>
      <c r="H44" s="71"/>
      <c r="I44" s="71"/>
      <c r="J44" s="71"/>
      <c r="K44" s="71"/>
      <c r="L44" s="76"/>
      <c r="M44" s="77"/>
      <c r="N44" s="77"/>
      <c r="O44" s="77"/>
      <c r="P44" s="77"/>
      <c r="Q44" s="78"/>
    </row>
    <row r="45" spans="1:17" ht="4.5" customHeight="1" thickBo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ht="26.25" thickBot="1">
      <c r="A46" s="1" t="s">
        <v>0</v>
      </c>
      <c r="B46" s="2"/>
      <c r="C46" s="2"/>
      <c r="D46" s="2"/>
      <c r="E46" s="2"/>
      <c r="F46" s="2"/>
      <c r="G46" s="3" t="s">
        <v>1</v>
      </c>
      <c r="H46" s="3"/>
      <c r="I46" s="3"/>
      <c r="J46" s="3"/>
      <c r="K46" s="3"/>
      <c r="L46" s="4"/>
      <c r="M46" s="5" t="s">
        <v>2</v>
      </c>
      <c r="N46" s="6"/>
      <c r="O46" s="6"/>
      <c r="P46" s="7">
        <v>8</v>
      </c>
      <c r="Q46" s="8">
        <v>8</v>
      </c>
    </row>
    <row r="47" spans="1:17" ht="20.25" thickBot="1">
      <c r="A47" s="9" t="s">
        <v>3</v>
      </c>
      <c r="B47" s="10"/>
      <c r="C47" s="10"/>
      <c r="D47" s="10"/>
      <c r="E47" s="10"/>
      <c r="F47" s="10"/>
      <c r="G47" s="11" t="s">
        <v>4</v>
      </c>
      <c r="H47" s="80" t="s">
        <v>61</v>
      </c>
      <c r="I47" s="80"/>
      <c r="J47" s="80"/>
      <c r="K47" s="80"/>
      <c r="L47" s="13"/>
      <c r="M47" s="14" t="s">
        <v>6</v>
      </c>
      <c r="N47" s="15"/>
      <c r="O47" s="16"/>
      <c r="P47" s="17">
        <f>SUM(L55:L63)/Q46</f>
        <v>66.49193548387098</v>
      </c>
      <c r="Q47" s="18"/>
    </row>
    <row r="48" spans="1:17" ht="19.5" thickBot="1">
      <c r="A48" s="9" t="s">
        <v>62</v>
      </c>
      <c r="B48" s="10"/>
      <c r="C48" s="10"/>
      <c r="D48" s="10"/>
      <c r="E48" s="10"/>
      <c r="F48" s="10"/>
      <c r="G48" s="19" t="s">
        <v>8</v>
      </c>
      <c r="H48" s="82" t="s">
        <v>63</v>
      </c>
      <c r="I48" s="20"/>
      <c r="J48" s="20"/>
      <c r="K48" s="20"/>
      <c r="L48" s="21"/>
      <c r="M48" s="21"/>
      <c r="N48" s="22"/>
      <c r="O48" s="23">
        <v>310</v>
      </c>
      <c r="P48" s="23"/>
      <c r="Q48" s="24"/>
    </row>
    <row r="49" spans="1:17" ht="19.5">
      <c r="A49" s="25" t="s">
        <v>64</v>
      </c>
      <c r="B49" s="26"/>
      <c r="C49" s="26"/>
      <c r="D49" s="26"/>
      <c r="E49" s="26"/>
      <c r="F49" s="27"/>
      <c r="G49" s="28"/>
      <c r="H49" s="29" t="s">
        <v>11</v>
      </c>
      <c r="I49" s="29"/>
      <c r="J49" s="30"/>
      <c r="K49" s="30"/>
      <c r="L49" s="31"/>
      <c r="M49" s="32"/>
      <c r="N49" s="32"/>
      <c r="O49" s="33"/>
      <c r="P49" s="33"/>
      <c r="Q49" s="24"/>
    </row>
    <row r="50" spans="1:17" ht="20.25" thickBot="1">
      <c r="A50" s="34" t="s">
        <v>65</v>
      </c>
      <c r="B50" s="35"/>
      <c r="C50" s="35"/>
      <c r="D50" s="35"/>
      <c r="E50" s="35"/>
      <c r="F50" s="36"/>
      <c r="G50" s="37"/>
      <c r="H50" s="37"/>
      <c r="I50" s="37"/>
      <c r="J50" s="37"/>
      <c r="K50" s="37"/>
      <c r="L50" s="37"/>
      <c r="M50" s="37"/>
      <c r="N50" s="37"/>
      <c r="O50" s="33"/>
      <c r="P50" s="33"/>
      <c r="Q50" s="24"/>
    </row>
    <row r="51" spans="1:17" ht="4.5" customHeight="1" thickBot="1">
      <c r="A51" s="38"/>
      <c r="B51" s="37"/>
      <c r="C51" s="39"/>
      <c r="D51" s="37"/>
      <c r="E51" s="37"/>
      <c r="F51" s="37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1"/>
    </row>
    <row r="52" spans="1:17" ht="15.75">
      <c r="A52" s="42" t="s">
        <v>13</v>
      </c>
      <c r="B52" s="43" t="s">
        <v>14</v>
      </c>
      <c r="C52" s="43" t="s">
        <v>15</v>
      </c>
      <c r="D52" s="43" t="s">
        <v>16</v>
      </c>
      <c r="E52" s="44" t="s">
        <v>17</v>
      </c>
      <c r="F52" s="45" t="s">
        <v>18</v>
      </c>
      <c r="G52" s="46" t="s">
        <v>19</v>
      </c>
      <c r="H52" s="43" t="s">
        <v>20</v>
      </c>
      <c r="I52" s="43" t="s">
        <v>20</v>
      </c>
      <c r="J52" s="43" t="s">
        <v>20</v>
      </c>
      <c r="K52" s="43" t="s">
        <v>21</v>
      </c>
      <c r="L52" s="43" t="s">
        <v>22</v>
      </c>
      <c r="M52" s="47" t="s">
        <v>23</v>
      </c>
      <c r="N52" s="47"/>
      <c r="O52" s="47"/>
      <c r="P52" s="47"/>
      <c r="Q52" s="48"/>
    </row>
    <row r="53" spans="1:17" ht="16.5" thickBot="1">
      <c r="A53" s="49"/>
      <c r="B53" s="50"/>
      <c r="C53" s="51" t="s">
        <v>24</v>
      </c>
      <c r="D53" s="52"/>
      <c r="E53" s="53" t="s">
        <v>25</v>
      </c>
      <c r="F53" s="53" t="s">
        <v>26</v>
      </c>
      <c r="G53" s="52" t="s">
        <v>27</v>
      </c>
      <c r="H53" s="52" t="s">
        <v>28</v>
      </c>
      <c r="I53" s="52" t="s">
        <v>29</v>
      </c>
      <c r="J53" s="52" t="s">
        <v>30</v>
      </c>
      <c r="K53" s="52" t="s">
        <v>24</v>
      </c>
      <c r="L53" s="52"/>
      <c r="M53" s="52" t="s">
        <v>31</v>
      </c>
      <c r="N53" s="52" t="s">
        <v>28</v>
      </c>
      <c r="O53" s="52" t="s">
        <v>29</v>
      </c>
      <c r="P53" s="52" t="s">
        <v>30</v>
      </c>
      <c r="Q53" s="54" t="s">
        <v>53</v>
      </c>
    </row>
    <row r="54" spans="1:17" ht="4.5" customHeight="1">
      <c r="A54" s="55"/>
      <c r="B54" s="56"/>
      <c r="C54" s="56"/>
      <c r="D54" s="56"/>
      <c r="E54" s="57"/>
      <c r="F54" s="57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8"/>
    </row>
    <row r="55" spans="1:17" ht="26.25">
      <c r="A55" s="59">
        <v>0.5402777777777931</v>
      </c>
      <c r="B55" s="83"/>
      <c r="C55" s="61" t="s">
        <v>32</v>
      </c>
      <c r="D55" s="62">
        <v>184</v>
      </c>
      <c r="E55" s="81" t="s">
        <v>66</v>
      </c>
      <c r="F55" s="63" t="s">
        <v>67</v>
      </c>
      <c r="G55" s="63"/>
      <c r="H55" s="65">
        <v>224</v>
      </c>
      <c r="I55" s="65"/>
      <c r="J55" s="65"/>
      <c r="K55" s="65">
        <v>60</v>
      </c>
      <c r="L55" s="66">
        <f aca="true" t="shared" si="0" ref="L55:L62">SUM(H55:J55)/3.1</f>
        <v>72.25806451612902</v>
      </c>
      <c r="M55" s="67">
        <v>1</v>
      </c>
      <c r="N55" s="67">
        <v>1</v>
      </c>
      <c r="O55" s="67"/>
      <c r="P55" s="67"/>
      <c r="Q55" s="68">
        <v>10</v>
      </c>
    </row>
    <row r="56" spans="1:17" ht="26.25">
      <c r="A56" s="59">
        <v>0.5062499999999975</v>
      </c>
      <c r="B56" s="83"/>
      <c r="C56" s="61" t="s">
        <v>32</v>
      </c>
      <c r="D56" s="62">
        <v>174</v>
      </c>
      <c r="E56" s="63" t="s">
        <v>68</v>
      </c>
      <c r="F56" s="63" t="s">
        <v>67</v>
      </c>
      <c r="G56" s="63"/>
      <c r="H56" s="65">
        <v>215</v>
      </c>
      <c r="I56" s="65"/>
      <c r="J56" s="65"/>
      <c r="K56" s="65">
        <v>56</v>
      </c>
      <c r="L56" s="66">
        <f t="shared" si="0"/>
        <v>69.35483870967742</v>
      </c>
      <c r="M56" s="67">
        <v>2</v>
      </c>
      <c r="N56" s="67">
        <v>2</v>
      </c>
      <c r="O56" s="67"/>
      <c r="P56" s="67"/>
      <c r="Q56" s="68">
        <v>9</v>
      </c>
    </row>
    <row r="57" spans="1:17" ht="26.25">
      <c r="A57" s="59">
        <v>0.5111111111111112</v>
      </c>
      <c r="B57" s="83"/>
      <c r="C57" s="61" t="s">
        <v>32</v>
      </c>
      <c r="D57" s="62">
        <v>853</v>
      </c>
      <c r="E57" s="81" t="s">
        <v>69</v>
      </c>
      <c r="F57" s="81" t="s">
        <v>70</v>
      </c>
      <c r="G57" s="63" t="s">
        <v>71</v>
      </c>
      <c r="H57" s="65">
        <v>214</v>
      </c>
      <c r="I57" s="65"/>
      <c r="J57" s="65"/>
      <c r="K57" s="65">
        <v>56</v>
      </c>
      <c r="L57" s="66">
        <f t="shared" si="0"/>
        <v>69.03225806451613</v>
      </c>
      <c r="M57" s="67">
        <v>3</v>
      </c>
      <c r="N57" s="67">
        <v>3</v>
      </c>
      <c r="O57" s="67"/>
      <c r="P57" s="67"/>
      <c r="Q57" s="68">
        <v>8</v>
      </c>
    </row>
    <row r="58" spans="1:17" ht="26.25">
      <c r="A58" s="59">
        <v>0.5500000000000204</v>
      </c>
      <c r="B58" s="83"/>
      <c r="C58" s="61" t="s">
        <v>32</v>
      </c>
      <c r="D58" s="62">
        <v>287</v>
      </c>
      <c r="E58" s="81" t="s">
        <v>72</v>
      </c>
      <c r="F58" s="63" t="s">
        <v>73</v>
      </c>
      <c r="G58" s="63" t="s">
        <v>74</v>
      </c>
      <c r="H58" s="65">
        <v>213</v>
      </c>
      <c r="I58" s="65"/>
      <c r="J58" s="65"/>
      <c r="K58" s="65">
        <v>54</v>
      </c>
      <c r="L58" s="66">
        <f t="shared" si="0"/>
        <v>68.70967741935483</v>
      </c>
      <c r="M58" s="67">
        <v>4</v>
      </c>
      <c r="N58" s="67">
        <v>4</v>
      </c>
      <c r="O58" s="67"/>
      <c r="P58" s="67"/>
      <c r="Q58" s="68">
        <v>7</v>
      </c>
    </row>
    <row r="59" spans="1:17" ht="26.25">
      <c r="A59" s="59">
        <v>0.5256944444444521</v>
      </c>
      <c r="B59" s="83"/>
      <c r="C59" s="61" t="s">
        <v>32</v>
      </c>
      <c r="D59" s="62">
        <v>220</v>
      </c>
      <c r="E59" s="63" t="s">
        <v>54</v>
      </c>
      <c r="F59" s="63" t="s">
        <v>55</v>
      </c>
      <c r="G59" s="63" t="s">
        <v>56</v>
      </c>
      <c r="H59" s="65">
        <v>208</v>
      </c>
      <c r="I59" s="65"/>
      <c r="J59" s="65"/>
      <c r="K59" s="65">
        <v>54</v>
      </c>
      <c r="L59" s="66">
        <f t="shared" si="0"/>
        <v>67.09677419354838</v>
      </c>
      <c r="M59" s="67">
        <v>5</v>
      </c>
      <c r="N59" s="67">
        <v>5</v>
      </c>
      <c r="O59" s="67"/>
      <c r="P59" s="67"/>
      <c r="Q59" s="68">
        <v>6</v>
      </c>
    </row>
    <row r="60" spans="1:17" ht="26.25">
      <c r="A60" s="59">
        <v>0.5645833333333613</v>
      </c>
      <c r="B60" s="83"/>
      <c r="C60" s="61" t="s">
        <v>57</v>
      </c>
      <c r="D60" s="62">
        <v>424</v>
      </c>
      <c r="E60" s="63" t="s">
        <v>58</v>
      </c>
      <c r="F60" s="63" t="s">
        <v>59</v>
      </c>
      <c r="G60" s="63" t="s">
        <v>60</v>
      </c>
      <c r="H60" s="65"/>
      <c r="I60" s="65">
        <v>194</v>
      </c>
      <c r="J60" s="65"/>
      <c r="K60" s="65">
        <v>50</v>
      </c>
      <c r="L60" s="66">
        <f t="shared" si="0"/>
        <v>62.58064516129032</v>
      </c>
      <c r="M60" s="67">
        <v>6</v>
      </c>
      <c r="N60" s="67"/>
      <c r="O60" s="67">
        <v>1</v>
      </c>
      <c r="P60" s="67"/>
      <c r="Q60" s="68">
        <v>5</v>
      </c>
    </row>
    <row r="61" spans="1:17" ht="26.25">
      <c r="A61" s="59">
        <v>0.5597222222222477</v>
      </c>
      <c r="B61" s="83"/>
      <c r="C61" s="61" t="s">
        <v>57</v>
      </c>
      <c r="D61" s="62">
        <v>509</v>
      </c>
      <c r="E61" s="63" t="s">
        <v>75</v>
      </c>
      <c r="F61" s="63" t="s">
        <v>76</v>
      </c>
      <c r="G61" s="63" t="s">
        <v>77</v>
      </c>
      <c r="H61" s="65"/>
      <c r="I61" s="65">
        <v>192</v>
      </c>
      <c r="J61" s="65"/>
      <c r="K61" s="65">
        <v>50</v>
      </c>
      <c r="L61" s="66">
        <f t="shared" si="0"/>
        <v>61.93548387096774</v>
      </c>
      <c r="M61" s="67">
        <v>7</v>
      </c>
      <c r="N61" s="67"/>
      <c r="O61" s="67">
        <v>2</v>
      </c>
      <c r="P61" s="67"/>
      <c r="Q61" s="68">
        <v>4</v>
      </c>
    </row>
    <row r="62" spans="1:17" ht="26.25">
      <c r="A62" s="59">
        <v>0.5354166666666794</v>
      </c>
      <c r="B62" s="83"/>
      <c r="C62" s="61" t="s">
        <v>32</v>
      </c>
      <c r="D62" s="62">
        <v>642</v>
      </c>
      <c r="E62" s="63" t="s">
        <v>78</v>
      </c>
      <c r="F62" s="63" t="s">
        <v>79</v>
      </c>
      <c r="G62" s="64"/>
      <c r="H62" s="65">
        <v>189</v>
      </c>
      <c r="I62" s="65"/>
      <c r="J62" s="65"/>
      <c r="K62" s="65">
        <v>48</v>
      </c>
      <c r="L62" s="66">
        <f t="shared" si="0"/>
        <v>60.96774193548387</v>
      </c>
      <c r="M62" s="67">
        <v>8</v>
      </c>
      <c r="N62" s="67">
        <v>6</v>
      </c>
      <c r="O62" s="67"/>
      <c r="P62" s="67"/>
      <c r="Q62" s="68">
        <v>3</v>
      </c>
    </row>
    <row r="63" spans="1:17" ht="15.75">
      <c r="A63" s="59">
        <v>0.569444444444475</v>
      </c>
      <c r="B63" s="65"/>
      <c r="C63" s="65" t="s">
        <v>41</v>
      </c>
      <c r="D63" s="65"/>
      <c r="E63" s="84"/>
      <c r="F63" s="65"/>
      <c r="G63" s="65"/>
      <c r="H63" s="65"/>
      <c r="I63" s="65"/>
      <c r="J63" s="65"/>
      <c r="K63" s="65"/>
      <c r="L63" s="66"/>
      <c r="M63" s="67"/>
      <c r="N63" s="67"/>
      <c r="O63" s="67"/>
      <c r="P63" s="67"/>
      <c r="Q63" s="68"/>
    </row>
    <row r="64" spans="1:17" ht="4.5" customHeight="1" thickBot="1">
      <c r="A64" s="85"/>
      <c r="B64" s="86"/>
      <c r="C64" s="87"/>
      <c r="D64" s="88"/>
      <c r="E64" s="89"/>
      <c r="F64" s="89"/>
      <c r="G64" s="89"/>
      <c r="H64" s="86"/>
      <c r="I64" s="86"/>
      <c r="J64" s="86"/>
      <c r="K64" s="86"/>
      <c r="L64" s="90"/>
      <c r="M64" s="91"/>
      <c r="N64" s="91"/>
      <c r="O64" s="91"/>
      <c r="P64" s="91"/>
      <c r="Q64" s="92"/>
    </row>
    <row r="65" spans="1:17" ht="4.5" customHeight="1" thickBo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1:17" ht="26.25" thickBot="1">
      <c r="A66" s="1" t="s">
        <v>0</v>
      </c>
      <c r="B66" s="2"/>
      <c r="C66" s="2"/>
      <c r="D66" s="2"/>
      <c r="E66" s="2"/>
      <c r="F66" s="2"/>
      <c r="G66" s="3" t="s">
        <v>1</v>
      </c>
      <c r="H66" s="3"/>
      <c r="I66" s="3"/>
      <c r="J66" s="3"/>
      <c r="K66" s="3"/>
      <c r="L66" s="4"/>
      <c r="M66" s="5" t="s">
        <v>2</v>
      </c>
      <c r="N66" s="6"/>
      <c r="O66" s="6"/>
      <c r="P66" s="7">
        <v>8</v>
      </c>
      <c r="Q66" s="8">
        <v>8</v>
      </c>
    </row>
    <row r="67" spans="1:17" ht="20.25" thickBot="1">
      <c r="A67" s="9" t="s">
        <v>3</v>
      </c>
      <c r="B67" s="10"/>
      <c r="C67" s="10"/>
      <c r="D67" s="10"/>
      <c r="E67" s="10"/>
      <c r="F67" s="10"/>
      <c r="G67" s="11" t="s">
        <v>4</v>
      </c>
      <c r="H67" s="80" t="s">
        <v>50</v>
      </c>
      <c r="I67" s="80"/>
      <c r="J67" s="80"/>
      <c r="K67" s="80"/>
      <c r="L67" s="13"/>
      <c r="M67" s="14" t="s">
        <v>6</v>
      </c>
      <c r="N67" s="15"/>
      <c r="O67" s="16"/>
      <c r="P67" s="17">
        <f>SUM(L75:L83)/Q66</f>
        <v>63.91129032258063</v>
      </c>
      <c r="Q67" s="18"/>
    </row>
    <row r="68" spans="1:17" ht="18" customHeight="1" thickBot="1">
      <c r="A68" s="9" t="s">
        <v>80</v>
      </c>
      <c r="B68" s="10"/>
      <c r="C68" s="10"/>
      <c r="D68" s="10"/>
      <c r="E68" s="10"/>
      <c r="F68" s="10"/>
      <c r="G68" s="19" t="s">
        <v>8</v>
      </c>
      <c r="H68" s="93" t="s">
        <v>81</v>
      </c>
      <c r="I68" s="94"/>
      <c r="J68" s="94"/>
      <c r="K68" s="94"/>
      <c r="L68" s="21"/>
      <c r="M68" s="21"/>
      <c r="N68" s="22"/>
      <c r="O68" s="23">
        <v>310</v>
      </c>
      <c r="P68" s="23"/>
      <c r="Q68" s="24"/>
    </row>
    <row r="69" spans="1:17" ht="19.5">
      <c r="A69" s="25" t="s">
        <v>10</v>
      </c>
      <c r="B69" s="26"/>
      <c r="C69" s="26"/>
      <c r="D69" s="26"/>
      <c r="E69" s="26"/>
      <c r="F69" s="27"/>
      <c r="G69" s="28"/>
      <c r="H69" s="29" t="s">
        <v>45</v>
      </c>
      <c r="I69" s="29"/>
      <c r="J69" s="30"/>
      <c r="K69" s="30"/>
      <c r="L69" s="31"/>
      <c r="M69" s="32"/>
      <c r="N69" s="32"/>
      <c r="O69" s="33"/>
      <c r="P69" s="33"/>
      <c r="Q69" s="24"/>
    </row>
    <row r="70" spans="1:17" ht="20.25" thickBot="1">
      <c r="A70" s="34" t="s">
        <v>82</v>
      </c>
      <c r="B70" s="35"/>
      <c r="C70" s="35"/>
      <c r="D70" s="35"/>
      <c r="E70" s="35"/>
      <c r="F70" s="36"/>
      <c r="G70" s="37"/>
      <c r="H70" s="37"/>
      <c r="I70" s="37"/>
      <c r="J70" s="37"/>
      <c r="K70" s="37"/>
      <c r="L70" s="37"/>
      <c r="M70" s="37"/>
      <c r="N70" s="37"/>
      <c r="O70" s="33"/>
      <c r="P70" s="33"/>
      <c r="Q70" s="24"/>
    </row>
    <row r="71" spans="1:17" ht="4.5" customHeight="1" thickBot="1">
      <c r="A71" s="38"/>
      <c r="B71" s="37"/>
      <c r="C71" s="39"/>
      <c r="D71" s="37"/>
      <c r="E71" s="37"/>
      <c r="F71" s="37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1"/>
    </row>
    <row r="72" spans="1:17" ht="15.75">
      <c r="A72" s="42" t="s">
        <v>13</v>
      </c>
      <c r="B72" s="43" t="s">
        <v>14</v>
      </c>
      <c r="C72" s="43" t="s">
        <v>15</v>
      </c>
      <c r="D72" s="43" t="s">
        <v>16</v>
      </c>
      <c r="E72" s="44" t="s">
        <v>17</v>
      </c>
      <c r="F72" s="45" t="s">
        <v>18</v>
      </c>
      <c r="G72" s="46" t="s">
        <v>19</v>
      </c>
      <c r="H72" s="43" t="s">
        <v>20</v>
      </c>
      <c r="I72" s="43" t="s">
        <v>20</v>
      </c>
      <c r="J72" s="43" t="s">
        <v>20</v>
      </c>
      <c r="K72" s="43" t="s">
        <v>21</v>
      </c>
      <c r="L72" s="43" t="s">
        <v>22</v>
      </c>
      <c r="M72" s="47" t="s">
        <v>23</v>
      </c>
      <c r="N72" s="47"/>
      <c r="O72" s="47"/>
      <c r="P72" s="47"/>
      <c r="Q72" s="48"/>
    </row>
    <row r="73" spans="1:17" ht="16.5" thickBot="1">
      <c r="A73" s="49"/>
      <c r="B73" s="50"/>
      <c r="C73" s="51" t="s">
        <v>24</v>
      </c>
      <c r="D73" s="52"/>
      <c r="E73" s="53" t="s">
        <v>25</v>
      </c>
      <c r="F73" s="53" t="s">
        <v>26</v>
      </c>
      <c r="G73" s="52" t="s">
        <v>27</v>
      </c>
      <c r="H73" s="52" t="s">
        <v>28</v>
      </c>
      <c r="I73" s="52" t="s">
        <v>29</v>
      </c>
      <c r="J73" s="52" t="s">
        <v>30</v>
      </c>
      <c r="K73" s="52" t="s">
        <v>24</v>
      </c>
      <c r="L73" s="52"/>
      <c r="M73" s="52" t="s">
        <v>31</v>
      </c>
      <c r="N73" s="52" t="s">
        <v>28</v>
      </c>
      <c r="O73" s="52" t="s">
        <v>29</v>
      </c>
      <c r="P73" s="52" t="s">
        <v>30</v>
      </c>
      <c r="Q73" s="54" t="s">
        <v>53</v>
      </c>
    </row>
    <row r="74" spans="1:17" ht="4.5" customHeight="1">
      <c r="A74" s="55"/>
      <c r="B74" s="56"/>
      <c r="C74" s="56"/>
      <c r="D74" s="56"/>
      <c r="E74" s="57"/>
      <c r="F74" s="57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8"/>
    </row>
    <row r="75" spans="1:17" ht="26.25">
      <c r="A75" s="59">
        <v>0.5784722222222116</v>
      </c>
      <c r="B75" s="95"/>
      <c r="C75" s="61" t="s">
        <v>32</v>
      </c>
      <c r="D75" s="62">
        <v>861</v>
      </c>
      <c r="E75" s="81" t="s">
        <v>83</v>
      </c>
      <c r="F75" s="81" t="s">
        <v>84</v>
      </c>
      <c r="G75" s="64"/>
      <c r="H75" s="65">
        <v>218</v>
      </c>
      <c r="I75" s="65"/>
      <c r="J75" s="65"/>
      <c r="K75" s="65">
        <v>58</v>
      </c>
      <c r="L75" s="66">
        <f aca="true" t="shared" si="1" ref="L75:L82">SUM(H75:J75)/3.1</f>
        <v>70.3225806451613</v>
      </c>
      <c r="M75" s="67">
        <v>1</v>
      </c>
      <c r="N75" s="67">
        <v>1</v>
      </c>
      <c r="O75" s="67"/>
      <c r="P75" s="67"/>
      <c r="Q75" s="68">
        <v>10</v>
      </c>
    </row>
    <row r="76" spans="1:17" ht="26.25">
      <c r="A76" s="59">
        <v>0.5895833333333215</v>
      </c>
      <c r="B76" s="95"/>
      <c r="C76" s="61" t="s">
        <v>32</v>
      </c>
      <c r="D76" s="62">
        <v>321</v>
      </c>
      <c r="E76" s="63" t="s">
        <v>85</v>
      </c>
      <c r="F76" s="63" t="s">
        <v>86</v>
      </c>
      <c r="G76" s="63" t="s">
        <v>87</v>
      </c>
      <c r="H76" s="65">
        <v>207</v>
      </c>
      <c r="I76" s="65"/>
      <c r="J76" s="65"/>
      <c r="K76" s="65">
        <v>56</v>
      </c>
      <c r="L76" s="66">
        <f t="shared" si="1"/>
        <v>66.77419354838709</v>
      </c>
      <c r="M76" s="67">
        <v>2</v>
      </c>
      <c r="N76" s="67">
        <v>2</v>
      </c>
      <c r="O76" s="67"/>
      <c r="P76" s="67"/>
      <c r="Q76" s="68">
        <v>9</v>
      </c>
    </row>
    <row r="77" spans="1:17" ht="26.25">
      <c r="A77" s="59">
        <v>0.5951388888888764</v>
      </c>
      <c r="B77" s="95"/>
      <c r="C77" s="61" t="s">
        <v>30</v>
      </c>
      <c r="D77" s="62">
        <v>363</v>
      </c>
      <c r="E77" s="63" t="s">
        <v>88</v>
      </c>
      <c r="F77" s="63" t="s">
        <v>89</v>
      </c>
      <c r="G77" s="63" t="s">
        <v>90</v>
      </c>
      <c r="H77" s="65"/>
      <c r="I77" s="65"/>
      <c r="J77" s="65">
        <v>205</v>
      </c>
      <c r="K77" s="65">
        <v>54</v>
      </c>
      <c r="L77" s="66">
        <f t="shared" si="1"/>
        <v>66.12903225806451</v>
      </c>
      <c r="M77" s="67">
        <v>3</v>
      </c>
      <c r="N77" s="67"/>
      <c r="O77" s="67"/>
      <c r="P77" s="67">
        <v>1</v>
      </c>
      <c r="Q77" s="68">
        <v>8</v>
      </c>
    </row>
    <row r="78" spans="1:17" ht="26.25">
      <c r="A78" s="59">
        <v>0.5729166666666566</v>
      </c>
      <c r="B78" s="95"/>
      <c r="C78" s="61" t="s">
        <v>32</v>
      </c>
      <c r="D78" s="62">
        <v>149</v>
      </c>
      <c r="E78" s="81" t="s">
        <v>91</v>
      </c>
      <c r="F78" s="81" t="s">
        <v>92</v>
      </c>
      <c r="G78" s="63" t="s">
        <v>93</v>
      </c>
      <c r="H78" s="65">
        <v>202</v>
      </c>
      <c r="I78" s="65"/>
      <c r="J78" s="65"/>
      <c r="K78" s="65">
        <v>52</v>
      </c>
      <c r="L78" s="66">
        <f t="shared" si="1"/>
        <v>65.16129032258064</v>
      </c>
      <c r="M78" s="67">
        <v>4</v>
      </c>
      <c r="N78" s="67">
        <v>3</v>
      </c>
      <c r="O78" s="67"/>
      <c r="P78" s="67"/>
      <c r="Q78" s="68">
        <v>7</v>
      </c>
    </row>
    <row r="79" spans="1:17" ht="26.25">
      <c r="A79" s="59">
        <v>0.6006944444444313</v>
      </c>
      <c r="B79" s="95"/>
      <c r="C79" s="61" t="s">
        <v>32</v>
      </c>
      <c r="D79" s="62">
        <v>745</v>
      </c>
      <c r="E79" s="81" t="s">
        <v>94</v>
      </c>
      <c r="F79" s="81" t="s">
        <v>95</v>
      </c>
      <c r="G79" s="63" t="s">
        <v>96</v>
      </c>
      <c r="H79" s="65">
        <v>195</v>
      </c>
      <c r="I79" s="65"/>
      <c r="J79" s="65"/>
      <c r="K79" s="65">
        <v>50</v>
      </c>
      <c r="L79" s="66">
        <f t="shared" si="1"/>
        <v>62.90322580645161</v>
      </c>
      <c r="M79" s="67">
        <v>5</v>
      </c>
      <c r="N79" s="67">
        <v>4</v>
      </c>
      <c r="O79" s="67"/>
      <c r="P79" s="67"/>
      <c r="Q79" s="68">
        <v>6</v>
      </c>
    </row>
    <row r="80" spans="1:17" ht="26.25">
      <c r="A80" s="59">
        <v>0.5840277777777665</v>
      </c>
      <c r="B80" s="95"/>
      <c r="C80" s="61" t="s">
        <v>57</v>
      </c>
      <c r="D80" s="62">
        <v>512</v>
      </c>
      <c r="E80" s="63" t="s">
        <v>97</v>
      </c>
      <c r="F80" s="63" t="s">
        <v>98</v>
      </c>
      <c r="G80" s="63" t="s">
        <v>99</v>
      </c>
      <c r="H80" s="65"/>
      <c r="I80" s="65">
        <v>188</v>
      </c>
      <c r="J80" s="65"/>
      <c r="K80" s="65">
        <v>48</v>
      </c>
      <c r="L80" s="66">
        <f t="shared" si="1"/>
        <v>60.64516129032258</v>
      </c>
      <c r="M80" s="67" t="s">
        <v>100</v>
      </c>
      <c r="N80" s="67"/>
      <c r="O80" s="67" t="s">
        <v>101</v>
      </c>
      <c r="P80" s="67"/>
      <c r="Q80" s="68">
        <v>5</v>
      </c>
    </row>
    <row r="81" spans="1:17" ht="26.25">
      <c r="A81" s="59">
        <v>0.6062499999999862</v>
      </c>
      <c r="B81" s="95"/>
      <c r="C81" s="61" t="s">
        <v>57</v>
      </c>
      <c r="D81" s="62">
        <v>121</v>
      </c>
      <c r="E81" s="63" t="s">
        <v>102</v>
      </c>
      <c r="F81" s="63" t="s">
        <v>103</v>
      </c>
      <c r="G81" s="63" t="s">
        <v>104</v>
      </c>
      <c r="H81" s="65"/>
      <c r="I81" s="65">
        <v>188</v>
      </c>
      <c r="J81" s="65"/>
      <c r="K81" s="65">
        <v>48</v>
      </c>
      <c r="L81" s="66">
        <f t="shared" si="1"/>
        <v>60.64516129032258</v>
      </c>
      <c r="M81" s="67" t="s">
        <v>100</v>
      </c>
      <c r="N81" s="67"/>
      <c r="O81" s="67" t="s">
        <v>101</v>
      </c>
      <c r="P81" s="67"/>
      <c r="Q81" s="68">
        <v>5</v>
      </c>
    </row>
    <row r="82" spans="1:17" ht="26.25">
      <c r="A82" s="59">
        <v>0.6118055555555412</v>
      </c>
      <c r="B82" s="95"/>
      <c r="C82" s="61" t="s">
        <v>32</v>
      </c>
      <c r="D82" s="62">
        <v>217</v>
      </c>
      <c r="E82" s="63" t="s">
        <v>105</v>
      </c>
      <c r="F82" s="63" t="s">
        <v>106</v>
      </c>
      <c r="G82" s="63" t="s">
        <v>107</v>
      </c>
      <c r="H82" s="65">
        <v>182</v>
      </c>
      <c r="I82" s="65"/>
      <c r="J82" s="65"/>
      <c r="K82" s="65">
        <v>48</v>
      </c>
      <c r="L82" s="66">
        <f t="shared" si="1"/>
        <v>58.70967741935484</v>
      </c>
      <c r="M82" s="67">
        <v>8</v>
      </c>
      <c r="N82" s="67">
        <v>5</v>
      </c>
      <c r="O82" s="67"/>
      <c r="P82" s="67"/>
      <c r="Q82" s="68">
        <v>3</v>
      </c>
    </row>
    <row r="83" spans="1:17" ht="15.75">
      <c r="A83" s="59">
        <v>0.6173611111110962</v>
      </c>
      <c r="B83" s="65"/>
      <c r="C83" s="65" t="s">
        <v>41</v>
      </c>
      <c r="D83" s="65"/>
      <c r="E83" s="65"/>
      <c r="F83" s="65"/>
      <c r="G83" s="65"/>
      <c r="H83" s="65"/>
      <c r="I83" s="65"/>
      <c r="J83" s="65"/>
      <c r="K83" s="65"/>
      <c r="L83" s="66"/>
      <c r="M83" s="67"/>
      <c r="N83" s="67"/>
      <c r="O83" s="67"/>
      <c r="P83" s="67"/>
      <c r="Q83" s="68"/>
    </row>
    <row r="84" spans="1:17" ht="4.5" customHeight="1" thickBot="1">
      <c r="A84" s="70" t="s">
        <v>24</v>
      </c>
      <c r="B84" s="71" t="s">
        <v>24</v>
      </c>
      <c r="C84" s="71"/>
      <c r="D84" s="71"/>
      <c r="E84" s="71"/>
      <c r="F84" s="71"/>
      <c r="G84" s="71"/>
      <c r="H84" s="71"/>
      <c r="I84" s="71"/>
      <c r="J84" s="71"/>
      <c r="K84" s="71"/>
      <c r="L84" s="76"/>
      <c r="M84" s="77"/>
      <c r="N84" s="77"/>
      <c r="O84" s="77"/>
      <c r="P84" s="77"/>
      <c r="Q84" s="78"/>
    </row>
    <row r="85" spans="1:17" ht="4.5" customHeight="1" thickBo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1:17" ht="26.25" thickBot="1">
      <c r="A86" s="1" t="s">
        <v>0</v>
      </c>
      <c r="B86" s="2"/>
      <c r="C86" s="2"/>
      <c r="D86" s="2"/>
      <c r="E86" s="2"/>
      <c r="F86" s="2"/>
      <c r="G86" s="3" t="s">
        <v>1</v>
      </c>
      <c r="H86" s="3"/>
      <c r="I86" s="3"/>
      <c r="J86" s="3"/>
      <c r="K86" s="3"/>
      <c r="L86" s="4"/>
      <c r="M86" s="5" t="s">
        <v>2</v>
      </c>
      <c r="N86" s="6"/>
      <c r="O86" s="6"/>
      <c r="P86" s="7">
        <v>8</v>
      </c>
      <c r="Q86" s="8">
        <v>8</v>
      </c>
    </row>
    <row r="87" spans="1:17" ht="20.25" thickBot="1">
      <c r="A87" s="9" t="s">
        <v>3</v>
      </c>
      <c r="B87" s="10"/>
      <c r="C87" s="10"/>
      <c r="D87" s="10"/>
      <c r="E87" s="10"/>
      <c r="F87" s="10"/>
      <c r="G87" s="11" t="s">
        <v>4</v>
      </c>
      <c r="H87" s="80" t="s">
        <v>61</v>
      </c>
      <c r="I87" s="80"/>
      <c r="J87" s="80"/>
      <c r="K87" s="80"/>
      <c r="L87" s="13"/>
      <c r="M87" s="14" t="s">
        <v>6</v>
      </c>
      <c r="N87" s="15"/>
      <c r="O87" s="16"/>
      <c r="P87" s="17">
        <f>SUM(L95:L104)/Q86</f>
        <v>63.75000000000001</v>
      </c>
      <c r="Q87" s="18"/>
    </row>
    <row r="88" spans="1:17" ht="19.5" thickBot="1">
      <c r="A88" s="9" t="s">
        <v>108</v>
      </c>
      <c r="B88" s="10"/>
      <c r="C88" s="10"/>
      <c r="D88" s="10"/>
      <c r="E88" s="10"/>
      <c r="F88" s="10"/>
      <c r="G88" s="19" t="s">
        <v>8</v>
      </c>
      <c r="H88" s="82" t="s">
        <v>109</v>
      </c>
      <c r="I88" s="20"/>
      <c r="J88" s="20"/>
      <c r="K88" s="20"/>
      <c r="L88" s="21"/>
      <c r="M88" s="21"/>
      <c r="N88" s="22"/>
      <c r="O88" s="23">
        <v>280</v>
      </c>
      <c r="P88" s="23"/>
      <c r="Q88" s="24"/>
    </row>
    <row r="89" spans="1:17" ht="19.5">
      <c r="A89" s="25" t="s">
        <v>110</v>
      </c>
      <c r="B89" s="26"/>
      <c r="C89" s="26"/>
      <c r="D89" s="26"/>
      <c r="E89" s="26"/>
      <c r="F89" s="27"/>
      <c r="G89" s="28"/>
      <c r="H89" s="29" t="s">
        <v>11</v>
      </c>
      <c r="I89" s="29"/>
      <c r="J89" s="30"/>
      <c r="K89" s="30"/>
      <c r="L89" s="31"/>
      <c r="M89" s="32"/>
      <c r="N89" s="32"/>
      <c r="O89" s="33"/>
      <c r="P89" s="33"/>
      <c r="Q89" s="24"/>
    </row>
    <row r="90" spans="1:17" ht="20.25" thickBot="1">
      <c r="A90" s="34" t="s">
        <v>111</v>
      </c>
      <c r="B90" s="35"/>
      <c r="C90" s="35"/>
      <c r="D90" s="35"/>
      <c r="E90" s="35"/>
      <c r="F90" s="36"/>
      <c r="G90" s="37"/>
      <c r="H90" s="37"/>
      <c r="I90" s="37"/>
      <c r="J90" s="37"/>
      <c r="K90" s="37"/>
      <c r="L90" s="37"/>
      <c r="M90" s="37"/>
      <c r="N90" s="37"/>
      <c r="O90" s="33"/>
      <c r="P90" s="33"/>
      <c r="Q90" s="24"/>
    </row>
    <row r="91" spans="1:17" ht="4.5" customHeight="1" thickBot="1">
      <c r="A91" s="38"/>
      <c r="B91" s="37"/>
      <c r="C91" s="39"/>
      <c r="D91" s="37"/>
      <c r="E91" s="37"/>
      <c r="F91" s="37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1"/>
    </row>
    <row r="92" spans="1:17" ht="15.75">
      <c r="A92" s="42" t="s">
        <v>13</v>
      </c>
      <c r="B92" s="43" t="s">
        <v>14</v>
      </c>
      <c r="C92" s="43" t="s">
        <v>15</v>
      </c>
      <c r="D92" s="43" t="s">
        <v>16</v>
      </c>
      <c r="E92" s="44" t="s">
        <v>17</v>
      </c>
      <c r="F92" s="45" t="s">
        <v>18</v>
      </c>
      <c r="G92" s="46" t="s">
        <v>19</v>
      </c>
      <c r="H92" s="43" t="s">
        <v>20</v>
      </c>
      <c r="I92" s="43" t="s">
        <v>20</v>
      </c>
      <c r="J92" s="43" t="s">
        <v>20</v>
      </c>
      <c r="K92" s="43" t="s">
        <v>21</v>
      </c>
      <c r="L92" s="43" t="s">
        <v>22</v>
      </c>
      <c r="M92" s="47" t="s">
        <v>23</v>
      </c>
      <c r="N92" s="47"/>
      <c r="O92" s="47"/>
      <c r="P92" s="47"/>
      <c r="Q92" s="48"/>
    </row>
    <row r="93" spans="1:17" ht="16.5" thickBot="1">
      <c r="A93" s="49"/>
      <c r="B93" s="50"/>
      <c r="C93" s="51" t="s">
        <v>24</v>
      </c>
      <c r="D93" s="52"/>
      <c r="E93" s="53" t="s">
        <v>25</v>
      </c>
      <c r="F93" s="53" t="s">
        <v>26</v>
      </c>
      <c r="G93" s="52" t="s">
        <v>27</v>
      </c>
      <c r="H93" s="52" t="s">
        <v>28</v>
      </c>
      <c r="I93" s="52" t="s">
        <v>29</v>
      </c>
      <c r="J93" s="52" t="s">
        <v>30</v>
      </c>
      <c r="K93" s="52" t="s">
        <v>24</v>
      </c>
      <c r="L93" s="52"/>
      <c r="M93" s="52" t="s">
        <v>31</v>
      </c>
      <c r="N93" s="52" t="s">
        <v>28</v>
      </c>
      <c r="O93" s="52" t="s">
        <v>29</v>
      </c>
      <c r="P93" s="52" t="s">
        <v>30</v>
      </c>
      <c r="Q93" s="54" t="s">
        <v>53</v>
      </c>
    </row>
    <row r="94" spans="1:17" ht="4.5" customHeight="1">
      <c r="A94" s="55"/>
      <c r="B94" s="56"/>
      <c r="C94" s="56"/>
      <c r="D94" s="56"/>
      <c r="E94" s="57"/>
      <c r="F94" s="57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8"/>
    </row>
    <row r="95" spans="1:17" ht="26.25">
      <c r="A95" s="59">
        <v>0.6006944444444313</v>
      </c>
      <c r="B95" s="95"/>
      <c r="C95" s="61" t="s">
        <v>32</v>
      </c>
      <c r="D95" s="62">
        <v>861</v>
      </c>
      <c r="E95" s="81" t="s">
        <v>83</v>
      </c>
      <c r="F95" s="81" t="s">
        <v>84</v>
      </c>
      <c r="G95" s="64"/>
      <c r="H95" s="65">
        <v>192</v>
      </c>
      <c r="I95" s="65"/>
      <c r="J95" s="65"/>
      <c r="K95" s="65">
        <v>56</v>
      </c>
      <c r="L95" s="66">
        <f aca="true" t="shared" si="2" ref="L95:L103">SUM(H95:J95)/2.8</f>
        <v>68.57142857142857</v>
      </c>
      <c r="M95" s="67">
        <v>1</v>
      </c>
      <c r="N95" s="67">
        <v>1</v>
      </c>
      <c r="O95" s="67"/>
      <c r="P95" s="67"/>
      <c r="Q95" s="68">
        <v>10</v>
      </c>
    </row>
    <row r="96" spans="1:17" ht="26.25">
      <c r="A96" s="59">
        <v>0.6118055555555412</v>
      </c>
      <c r="B96" s="95"/>
      <c r="C96" s="61" t="s">
        <v>32</v>
      </c>
      <c r="D96" s="62">
        <v>321</v>
      </c>
      <c r="E96" s="63" t="s">
        <v>85</v>
      </c>
      <c r="F96" s="63" t="s">
        <v>86</v>
      </c>
      <c r="G96" s="63" t="s">
        <v>87</v>
      </c>
      <c r="H96" s="65">
        <v>188</v>
      </c>
      <c r="I96" s="65"/>
      <c r="J96" s="65"/>
      <c r="K96" s="65">
        <v>54</v>
      </c>
      <c r="L96" s="66">
        <f t="shared" si="2"/>
        <v>67.14285714285715</v>
      </c>
      <c r="M96" s="67">
        <v>2</v>
      </c>
      <c r="N96" s="67">
        <v>2</v>
      </c>
      <c r="O96" s="67"/>
      <c r="P96" s="67"/>
      <c r="Q96" s="68">
        <v>9</v>
      </c>
    </row>
    <row r="97" spans="1:17" ht="26.25">
      <c r="A97" s="59">
        <v>0.6340277777777609</v>
      </c>
      <c r="B97" s="95"/>
      <c r="C97" s="61" t="s">
        <v>32</v>
      </c>
      <c r="D97" s="62">
        <v>217</v>
      </c>
      <c r="E97" s="63" t="s">
        <v>105</v>
      </c>
      <c r="F97" s="63" t="s">
        <v>106</v>
      </c>
      <c r="G97" s="63" t="s">
        <v>107</v>
      </c>
      <c r="H97" s="65">
        <v>185</v>
      </c>
      <c r="I97" s="65"/>
      <c r="J97" s="65"/>
      <c r="K97" s="65">
        <v>52</v>
      </c>
      <c r="L97" s="66">
        <f t="shared" si="2"/>
        <v>66.07142857142857</v>
      </c>
      <c r="M97" s="67">
        <v>3</v>
      </c>
      <c r="N97" s="67">
        <v>3</v>
      </c>
      <c r="O97" s="67"/>
      <c r="P97" s="67"/>
      <c r="Q97" s="68">
        <v>8</v>
      </c>
    </row>
    <row r="98" spans="1:17" ht="26.25">
      <c r="A98" s="59">
        <v>0.6173611111110962</v>
      </c>
      <c r="B98" s="95"/>
      <c r="C98" s="61" t="s">
        <v>57</v>
      </c>
      <c r="D98" s="62">
        <v>363</v>
      </c>
      <c r="E98" s="63" t="s">
        <v>88</v>
      </c>
      <c r="F98" s="63" t="s">
        <v>89</v>
      </c>
      <c r="G98" s="63" t="s">
        <v>90</v>
      </c>
      <c r="H98" s="65"/>
      <c r="I98" s="65">
        <v>182</v>
      </c>
      <c r="J98" s="65"/>
      <c r="K98" s="65">
        <v>52</v>
      </c>
      <c r="L98" s="66">
        <f t="shared" si="2"/>
        <v>65</v>
      </c>
      <c r="M98" s="67">
        <v>4</v>
      </c>
      <c r="N98" s="67" t="s">
        <v>24</v>
      </c>
      <c r="O98" s="67">
        <v>1</v>
      </c>
      <c r="P98" s="67"/>
      <c r="Q98" s="68">
        <v>7</v>
      </c>
    </row>
    <row r="99" spans="1:17" ht="26.25">
      <c r="A99" s="59">
        <v>0.622916666666651</v>
      </c>
      <c r="B99" s="95"/>
      <c r="C99" s="61" t="s">
        <v>32</v>
      </c>
      <c r="D99" s="62">
        <v>745</v>
      </c>
      <c r="E99" s="81" t="s">
        <v>94</v>
      </c>
      <c r="F99" s="81" t="s">
        <v>95</v>
      </c>
      <c r="G99" s="63" t="s">
        <v>96</v>
      </c>
      <c r="H99" s="65">
        <v>174</v>
      </c>
      <c r="I99" s="65"/>
      <c r="J99" s="65"/>
      <c r="K99" s="65">
        <v>50</v>
      </c>
      <c r="L99" s="66">
        <f t="shared" si="2"/>
        <v>62.142857142857146</v>
      </c>
      <c r="M99" s="67" t="s">
        <v>112</v>
      </c>
      <c r="N99" s="67">
        <v>4</v>
      </c>
      <c r="O99" s="67"/>
      <c r="P99" s="67"/>
      <c r="Q99" s="68">
        <v>6</v>
      </c>
    </row>
    <row r="100" spans="1:17" ht="26.25">
      <c r="A100" s="59">
        <v>0.628472222222206</v>
      </c>
      <c r="B100" s="95"/>
      <c r="C100" s="61" t="s">
        <v>57</v>
      </c>
      <c r="D100" s="62">
        <v>121</v>
      </c>
      <c r="E100" s="63" t="s">
        <v>102</v>
      </c>
      <c r="F100" s="63" t="s">
        <v>103</v>
      </c>
      <c r="G100" s="63" t="s">
        <v>104</v>
      </c>
      <c r="H100" s="65"/>
      <c r="I100" s="65">
        <v>174</v>
      </c>
      <c r="J100" s="65"/>
      <c r="K100" s="65">
        <v>50</v>
      </c>
      <c r="L100" s="66">
        <f t="shared" si="2"/>
        <v>62.142857142857146</v>
      </c>
      <c r="M100" s="67" t="s">
        <v>112</v>
      </c>
      <c r="N100" s="67" t="s">
        <v>24</v>
      </c>
      <c r="O100" s="67">
        <v>2</v>
      </c>
      <c r="P100" s="67"/>
      <c r="Q100" s="68">
        <v>6</v>
      </c>
    </row>
    <row r="101" spans="1:17" ht="26.25">
      <c r="A101" s="59">
        <v>0.6062499999999862</v>
      </c>
      <c r="B101" s="95"/>
      <c r="C101" s="61" t="s">
        <v>57</v>
      </c>
      <c r="D101" s="62">
        <v>512</v>
      </c>
      <c r="E101" s="63" t="s">
        <v>97</v>
      </c>
      <c r="F101" s="63" t="s">
        <v>98</v>
      </c>
      <c r="G101" s="63" t="s">
        <v>99</v>
      </c>
      <c r="H101" s="65"/>
      <c r="I101" s="65">
        <v>167</v>
      </c>
      <c r="J101" s="65"/>
      <c r="K101" s="65">
        <v>48</v>
      </c>
      <c r="L101" s="66">
        <f t="shared" si="2"/>
        <v>59.642857142857146</v>
      </c>
      <c r="M101" s="67">
        <v>7</v>
      </c>
      <c r="N101" s="67" t="s">
        <v>24</v>
      </c>
      <c r="O101" s="67">
        <v>3</v>
      </c>
      <c r="P101" s="67"/>
      <c r="Q101" s="68">
        <v>4</v>
      </c>
    </row>
    <row r="102" spans="1:17" ht="26.25">
      <c r="A102" s="59">
        <v>0.5951388888888764</v>
      </c>
      <c r="B102" s="95"/>
      <c r="C102" s="61" t="s">
        <v>32</v>
      </c>
      <c r="D102" s="62">
        <v>149</v>
      </c>
      <c r="E102" s="81" t="s">
        <v>91</v>
      </c>
      <c r="F102" s="81" t="s">
        <v>92</v>
      </c>
      <c r="G102" s="63" t="s">
        <v>93</v>
      </c>
      <c r="H102" s="65">
        <v>166</v>
      </c>
      <c r="I102" s="65"/>
      <c r="J102" s="65"/>
      <c r="K102" s="65">
        <v>48</v>
      </c>
      <c r="L102" s="66">
        <f t="shared" si="2"/>
        <v>59.28571428571429</v>
      </c>
      <c r="M102" s="67">
        <v>8</v>
      </c>
      <c r="N102" s="67">
        <v>5</v>
      </c>
      <c r="O102" s="67"/>
      <c r="P102" s="67"/>
      <c r="Q102" s="68">
        <v>3</v>
      </c>
    </row>
    <row r="103" spans="1:17" ht="26.25">
      <c r="A103" s="59">
        <v>0.5895833333333215</v>
      </c>
      <c r="B103" s="95"/>
      <c r="C103" s="61" t="s">
        <v>32</v>
      </c>
      <c r="D103" s="62">
        <v>578</v>
      </c>
      <c r="E103" s="63" t="s">
        <v>113</v>
      </c>
      <c r="F103" s="63" t="s">
        <v>114</v>
      </c>
      <c r="G103" s="63" t="s">
        <v>115</v>
      </c>
      <c r="H103" s="65" t="s">
        <v>116</v>
      </c>
      <c r="I103" s="65"/>
      <c r="J103" s="65"/>
      <c r="K103" s="65"/>
      <c r="L103" s="66">
        <f t="shared" si="2"/>
        <v>0</v>
      </c>
      <c r="M103" s="67" t="s">
        <v>116</v>
      </c>
      <c r="N103" s="67"/>
      <c r="O103" s="67"/>
      <c r="P103" s="67"/>
      <c r="Q103" s="68"/>
    </row>
    <row r="104" spans="1:17" ht="15.75">
      <c r="A104" s="59">
        <v>0.6395833333333159</v>
      </c>
      <c r="B104" s="65"/>
      <c r="C104" s="65" t="s">
        <v>41</v>
      </c>
      <c r="D104" s="65"/>
      <c r="E104" s="65"/>
      <c r="F104" s="65"/>
      <c r="G104" s="65"/>
      <c r="H104" s="65"/>
      <c r="I104" s="65"/>
      <c r="J104" s="65"/>
      <c r="K104" s="65"/>
      <c r="L104" s="66"/>
      <c r="M104" s="67"/>
      <c r="N104" s="67"/>
      <c r="O104" s="67"/>
      <c r="P104" s="67"/>
      <c r="Q104" s="68"/>
    </row>
    <row r="105" spans="1:17" ht="4.5" customHeight="1" thickBot="1">
      <c r="A105" s="70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6"/>
      <c r="M105" s="77"/>
      <c r="N105" s="77"/>
      <c r="O105" s="77"/>
      <c r="P105" s="77"/>
      <c r="Q105" s="78"/>
    </row>
    <row r="106" spans="1:17" ht="4.5" customHeight="1" thickBot="1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1:17" ht="26.25" thickBot="1">
      <c r="A107" s="1" t="s">
        <v>0</v>
      </c>
      <c r="B107" s="2"/>
      <c r="C107" s="2"/>
      <c r="D107" s="2"/>
      <c r="E107" s="2"/>
      <c r="F107" s="2"/>
      <c r="G107" s="3" t="s">
        <v>1</v>
      </c>
      <c r="H107" s="3"/>
      <c r="I107" s="3"/>
      <c r="J107" s="3"/>
      <c r="K107" s="3"/>
      <c r="L107" s="4"/>
      <c r="M107" s="5" t="s">
        <v>2</v>
      </c>
      <c r="N107" s="6"/>
      <c r="O107" s="6"/>
      <c r="P107" s="7">
        <v>4</v>
      </c>
      <c r="Q107" s="8">
        <v>4</v>
      </c>
    </row>
    <row r="108" spans="1:17" ht="20.25" thickBot="1">
      <c r="A108" s="9" t="s">
        <v>3</v>
      </c>
      <c r="B108" s="10"/>
      <c r="C108" s="10"/>
      <c r="D108" s="10"/>
      <c r="E108" s="10"/>
      <c r="F108" s="10"/>
      <c r="G108" s="11" t="s">
        <v>4</v>
      </c>
      <c r="H108" s="80" t="s">
        <v>50</v>
      </c>
      <c r="I108" s="80"/>
      <c r="J108" s="80"/>
      <c r="K108" s="80"/>
      <c r="L108" s="13"/>
      <c r="M108" s="14" t="s">
        <v>6</v>
      </c>
      <c r="N108" s="15"/>
      <c r="O108" s="16"/>
      <c r="P108" s="17">
        <f>SUM(L116:L120)/Q107</f>
        <v>65.9090909090909</v>
      </c>
      <c r="Q108" s="18"/>
    </row>
    <row r="109" spans="1:17" ht="19.5" thickBot="1">
      <c r="A109" s="9" t="s">
        <v>117</v>
      </c>
      <c r="B109" s="10"/>
      <c r="C109" s="10"/>
      <c r="D109" s="10"/>
      <c r="E109" s="10"/>
      <c r="F109" s="10"/>
      <c r="G109" s="19" t="s">
        <v>8</v>
      </c>
      <c r="H109" s="93" t="s">
        <v>81</v>
      </c>
      <c r="I109" s="94"/>
      <c r="J109" s="94"/>
      <c r="K109" s="94"/>
      <c r="L109" s="21"/>
      <c r="M109" s="21"/>
      <c r="N109" s="22"/>
      <c r="O109" s="23">
        <v>330</v>
      </c>
      <c r="P109" s="23"/>
      <c r="Q109" s="24"/>
    </row>
    <row r="110" spans="1:17" ht="19.5">
      <c r="A110" s="25" t="s">
        <v>10</v>
      </c>
      <c r="B110" s="26"/>
      <c r="C110" s="26"/>
      <c r="D110" s="26"/>
      <c r="E110" s="26"/>
      <c r="F110" s="27"/>
      <c r="G110" s="28"/>
      <c r="H110" s="29" t="s">
        <v>45</v>
      </c>
      <c r="I110" s="29"/>
      <c r="J110" s="30"/>
      <c r="K110" s="30"/>
      <c r="L110" s="31"/>
      <c r="M110" s="32"/>
      <c r="N110" s="32"/>
      <c r="O110" s="33"/>
      <c r="P110" s="33"/>
      <c r="Q110" s="24"/>
    </row>
    <row r="111" spans="1:17" ht="20.25" thickBot="1">
      <c r="A111" s="34" t="s">
        <v>118</v>
      </c>
      <c r="B111" s="35"/>
      <c r="C111" s="35"/>
      <c r="D111" s="35"/>
      <c r="E111" s="35"/>
      <c r="F111" s="36"/>
      <c r="G111" s="37"/>
      <c r="H111" s="37"/>
      <c r="I111" s="37"/>
      <c r="J111" s="37"/>
      <c r="K111" s="37"/>
      <c r="L111" s="37"/>
      <c r="M111" s="37"/>
      <c r="N111" s="37"/>
      <c r="O111" s="33"/>
      <c r="P111" s="33"/>
      <c r="Q111" s="24"/>
    </row>
    <row r="112" spans="1:17" ht="4.5" customHeight="1" thickBot="1">
      <c r="A112" s="38"/>
      <c r="B112" s="37"/>
      <c r="C112" s="39"/>
      <c r="D112" s="37"/>
      <c r="E112" s="37"/>
      <c r="F112" s="37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1"/>
    </row>
    <row r="113" spans="1:17" ht="15.75">
      <c r="A113" s="42" t="s">
        <v>13</v>
      </c>
      <c r="B113" s="43" t="s">
        <v>14</v>
      </c>
      <c r="C113" s="43" t="s">
        <v>15</v>
      </c>
      <c r="D113" s="43" t="s">
        <v>16</v>
      </c>
      <c r="E113" s="44" t="s">
        <v>17</v>
      </c>
      <c r="F113" s="45" t="s">
        <v>18</v>
      </c>
      <c r="G113" s="46" t="s">
        <v>19</v>
      </c>
      <c r="H113" s="43" t="s">
        <v>20</v>
      </c>
      <c r="I113" s="43" t="s">
        <v>20</v>
      </c>
      <c r="J113" s="43" t="s">
        <v>20</v>
      </c>
      <c r="K113" s="43" t="s">
        <v>21</v>
      </c>
      <c r="L113" s="43" t="s">
        <v>22</v>
      </c>
      <c r="M113" s="47" t="s">
        <v>23</v>
      </c>
      <c r="N113" s="47"/>
      <c r="O113" s="47"/>
      <c r="P113" s="47"/>
      <c r="Q113" s="48"/>
    </row>
    <row r="114" spans="1:17" ht="16.5" thickBot="1">
      <c r="A114" s="49"/>
      <c r="B114" s="50"/>
      <c r="C114" s="51" t="s">
        <v>24</v>
      </c>
      <c r="D114" s="52"/>
      <c r="E114" s="53" t="s">
        <v>25</v>
      </c>
      <c r="F114" s="53" t="s">
        <v>26</v>
      </c>
      <c r="G114" s="52" t="s">
        <v>27</v>
      </c>
      <c r="H114" s="52" t="s">
        <v>28</v>
      </c>
      <c r="I114" s="52" t="s">
        <v>29</v>
      </c>
      <c r="J114" s="52" t="s">
        <v>30</v>
      </c>
      <c r="K114" s="52" t="s">
        <v>24</v>
      </c>
      <c r="L114" s="52"/>
      <c r="M114" s="52" t="s">
        <v>31</v>
      </c>
      <c r="N114" s="52" t="s">
        <v>28</v>
      </c>
      <c r="O114" s="52" t="s">
        <v>29</v>
      </c>
      <c r="P114" s="52" t="s">
        <v>30</v>
      </c>
      <c r="Q114" s="54" t="s">
        <v>53</v>
      </c>
    </row>
    <row r="115" spans="1:17" ht="4.5" customHeight="1">
      <c r="A115" s="55"/>
      <c r="B115" s="56"/>
      <c r="C115" s="56"/>
      <c r="D115" s="56"/>
      <c r="E115" s="57"/>
      <c r="F115" s="57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8"/>
    </row>
    <row r="116" spans="1:17" ht="26.25">
      <c r="A116" s="59">
        <v>0.6340277777777609</v>
      </c>
      <c r="B116" s="96"/>
      <c r="C116" s="61" t="s">
        <v>32</v>
      </c>
      <c r="D116" s="62">
        <v>956</v>
      </c>
      <c r="E116" s="63" t="s">
        <v>119</v>
      </c>
      <c r="F116" s="63" t="s">
        <v>120</v>
      </c>
      <c r="G116" s="64"/>
      <c r="H116" s="65">
        <v>229</v>
      </c>
      <c r="I116" s="65"/>
      <c r="J116" s="65"/>
      <c r="K116" s="65">
        <v>58</v>
      </c>
      <c r="L116" s="66">
        <f>SUM(H116:J116)/3.3</f>
        <v>69.39393939393939</v>
      </c>
      <c r="M116" s="67"/>
      <c r="N116" s="67">
        <v>1</v>
      </c>
      <c r="O116" s="67"/>
      <c r="P116" s="67"/>
      <c r="Q116" s="68">
        <v>10</v>
      </c>
    </row>
    <row r="117" spans="1:17" ht="26.25">
      <c r="A117" s="59">
        <v>0.6451388888888707</v>
      </c>
      <c r="B117" s="96"/>
      <c r="C117" s="61" t="s">
        <v>57</v>
      </c>
      <c r="D117" s="62">
        <v>254</v>
      </c>
      <c r="E117" s="63" t="s">
        <v>121</v>
      </c>
      <c r="F117" s="63" t="s">
        <v>122</v>
      </c>
      <c r="G117" s="63" t="s">
        <v>123</v>
      </c>
      <c r="H117" s="65"/>
      <c r="I117" s="65">
        <v>220</v>
      </c>
      <c r="J117" s="65"/>
      <c r="K117" s="65">
        <v>54</v>
      </c>
      <c r="L117" s="66">
        <f>SUM(H117:J117)/3.3</f>
        <v>66.66666666666667</v>
      </c>
      <c r="M117" s="67"/>
      <c r="N117" s="67"/>
      <c r="O117" s="67">
        <v>1</v>
      </c>
      <c r="P117" s="67"/>
      <c r="Q117" s="68">
        <v>9</v>
      </c>
    </row>
    <row r="118" spans="1:17" ht="26.25">
      <c r="A118" s="59">
        <v>0.6395833333333159</v>
      </c>
      <c r="B118" s="96"/>
      <c r="C118" s="61" t="s">
        <v>32</v>
      </c>
      <c r="D118" s="62">
        <v>432</v>
      </c>
      <c r="E118" s="81" t="s">
        <v>124</v>
      </c>
      <c r="F118" s="81" t="s">
        <v>125</v>
      </c>
      <c r="G118" s="63" t="s">
        <v>126</v>
      </c>
      <c r="H118" s="65">
        <v>219</v>
      </c>
      <c r="I118" s="65"/>
      <c r="J118" s="65"/>
      <c r="K118" s="65">
        <v>54</v>
      </c>
      <c r="L118" s="66">
        <f>SUM(H118:J118)/3.3</f>
        <v>66.36363636363637</v>
      </c>
      <c r="M118" s="67"/>
      <c r="N118" s="67">
        <v>2</v>
      </c>
      <c r="O118" s="67"/>
      <c r="P118" s="67"/>
      <c r="Q118" s="68">
        <v>8</v>
      </c>
    </row>
    <row r="119" spans="1:17" ht="26.25">
      <c r="A119" s="59">
        <v>0.628472222222206</v>
      </c>
      <c r="B119" s="96"/>
      <c r="C119" s="61" t="s">
        <v>32</v>
      </c>
      <c r="D119" s="62">
        <v>588</v>
      </c>
      <c r="E119" s="81" t="s">
        <v>127</v>
      </c>
      <c r="F119" s="81" t="s">
        <v>128</v>
      </c>
      <c r="G119" s="63" t="s">
        <v>129</v>
      </c>
      <c r="H119" s="65">
        <v>202</v>
      </c>
      <c r="I119" s="65"/>
      <c r="J119" s="65"/>
      <c r="K119" s="65">
        <v>50</v>
      </c>
      <c r="L119" s="66">
        <f>SUM(H119:J119)/3.3</f>
        <v>61.21212121212122</v>
      </c>
      <c r="M119" s="67"/>
      <c r="N119" s="67">
        <v>3</v>
      </c>
      <c r="O119" s="67"/>
      <c r="P119" s="67"/>
      <c r="Q119" s="68">
        <v>7</v>
      </c>
    </row>
    <row r="120" spans="1:17" ht="15.75">
      <c r="A120" s="59">
        <v>0.6506944444444257</v>
      </c>
      <c r="B120" s="97"/>
      <c r="C120" s="61" t="s">
        <v>41</v>
      </c>
      <c r="D120" s="62"/>
      <c r="E120" s="65"/>
      <c r="F120" s="65"/>
      <c r="G120" s="63"/>
      <c r="H120" s="65"/>
      <c r="I120" s="65"/>
      <c r="J120" s="65"/>
      <c r="K120" s="65"/>
      <c r="L120" s="66"/>
      <c r="M120" s="67"/>
      <c r="N120" s="67"/>
      <c r="O120" s="67"/>
      <c r="P120" s="67"/>
      <c r="Q120" s="68"/>
    </row>
    <row r="121" spans="1:17" ht="4.5" customHeight="1" thickBot="1">
      <c r="A121" s="70"/>
      <c r="B121" s="71"/>
      <c r="C121" s="72"/>
      <c r="D121" s="73"/>
      <c r="E121" s="75"/>
      <c r="F121" s="75"/>
      <c r="G121" s="75"/>
      <c r="H121" s="71"/>
      <c r="I121" s="71"/>
      <c r="J121" s="71"/>
      <c r="K121" s="71"/>
      <c r="L121" s="76"/>
      <c r="M121" s="77"/>
      <c r="N121" s="77"/>
      <c r="O121" s="77"/>
      <c r="P121" s="77"/>
      <c r="Q121" s="78"/>
    </row>
    <row r="122" spans="1:17" ht="4.5" customHeight="1" thickBot="1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</row>
    <row r="123" spans="1:17" ht="26.25" thickBot="1">
      <c r="A123" s="1" t="s">
        <v>0</v>
      </c>
      <c r="B123" s="2"/>
      <c r="C123" s="2"/>
      <c r="D123" s="2"/>
      <c r="E123" s="2"/>
      <c r="F123" s="2"/>
      <c r="G123" s="3" t="s">
        <v>1</v>
      </c>
      <c r="H123" s="3"/>
      <c r="I123" s="3"/>
      <c r="J123" s="3"/>
      <c r="K123" s="3"/>
      <c r="L123" s="4"/>
      <c r="M123" s="5" t="s">
        <v>2</v>
      </c>
      <c r="N123" s="6"/>
      <c r="O123" s="6"/>
      <c r="P123" s="7">
        <v>7</v>
      </c>
      <c r="Q123" s="8">
        <v>7</v>
      </c>
    </row>
    <row r="124" spans="1:17" ht="20.25" thickBot="1">
      <c r="A124" s="9" t="s">
        <v>3</v>
      </c>
      <c r="B124" s="10"/>
      <c r="C124" s="10"/>
      <c r="D124" s="10"/>
      <c r="E124" s="10"/>
      <c r="F124" s="10"/>
      <c r="G124" s="11" t="s">
        <v>4</v>
      </c>
      <c r="H124" s="80" t="s">
        <v>130</v>
      </c>
      <c r="I124" s="80"/>
      <c r="J124" s="80"/>
      <c r="K124" s="80"/>
      <c r="L124" s="13"/>
      <c r="M124" s="14" t="s">
        <v>6</v>
      </c>
      <c r="N124" s="15"/>
      <c r="O124" s="16"/>
      <c r="P124" s="17">
        <f>SUM(L132:L139)/Q123</f>
        <v>62.60504201680673</v>
      </c>
      <c r="Q124" s="18"/>
    </row>
    <row r="125" spans="1:17" ht="19.5" thickBot="1">
      <c r="A125" s="9" t="s">
        <v>131</v>
      </c>
      <c r="B125" s="10"/>
      <c r="C125" s="10"/>
      <c r="D125" s="10"/>
      <c r="E125" s="10"/>
      <c r="F125" s="10"/>
      <c r="G125" s="19" t="s">
        <v>8</v>
      </c>
      <c r="H125" s="20" t="s">
        <v>132</v>
      </c>
      <c r="I125" s="20"/>
      <c r="J125" s="20"/>
      <c r="K125" s="20"/>
      <c r="L125" s="21"/>
      <c r="M125" s="21"/>
      <c r="N125" s="22"/>
      <c r="O125" s="23">
        <v>340</v>
      </c>
      <c r="P125" s="23"/>
      <c r="Q125" s="24"/>
    </row>
    <row r="126" spans="1:17" ht="19.5">
      <c r="A126" s="25" t="s">
        <v>133</v>
      </c>
      <c r="B126" s="26"/>
      <c r="C126" s="26"/>
      <c r="D126" s="26"/>
      <c r="E126" s="26"/>
      <c r="F126" s="27"/>
      <c r="G126" s="28"/>
      <c r="H126" s="29" t="s">
        <v>11</v>
      </c>
      <c r="I126" s="29"/>
      <c r="J126" s="30"/>
      <c r="K126" s="30"/>
      <c r="L126" s="31"/>
      <c r="M126" s="32"/>
      <c r="N126" s="32"/>
      <c r="O126" s="33"/>
      <c r="P126" s="33"/>
      <c r="Q126" s="24"/>
    </row>
    <row r="127" spans="1:17" ht="20.25" thickBot="1">
      <c r="A127" s="34" t="s">
        <v>134</v>
      </c>
      <c r="B127" s="35"/>
      <c r="C127" s="35"/>
      <c r="D127" s="35"/>
      <c r="E127" s="35"/>
      <c r="F127" s="36"/>
      <c r="G127" s="37"/>
      <c r="H127" s="40"/>
      <c r="I127" s="40"/>
      <c r="J127" s="40"/>
      <c r="K127" s="40"/>
      <c r="L127" s="37"/>
      <c r="M127" s="37"/>
      <c r="N127" s="37"/>
      <c r="O127" s="33"/>
      <c r="P127" s="33"/>
      <c r="Q127" s="24"/>
    </row>
    <row r="128" spans="1:17" ht="4.5" customHeight="1" thickBot="1">
      <c r="A128" s="38"/>
      <c r="B128" s="37"/>
      <c r="C128" s="39"/>
      <c r="D128" s="37"/>
      <c r="E128" s="37"/>
      <c r="F128" s="37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1"/>
    </row>
    <row r="129" spans="1:17" ht="15.75">
      <c r="A129" s="42" t="s">
        <v>13</v>
      </c>
      <c r="B129" s="43" t="s">
        <v>14</v>
      </c>
      <c r="C129" s="43" t="s">
        <v>15</v>
      </c>
      <c r="D129" s="43" t="s">
        <v>16</v>
      </c>
      <c r="E129" s="44" t="s">
        <v>17</v>
      </c>
      <c r="F129" s="45" t="s">
        <v>18</v>
      </c>
      <c r="G129" s="46" t="s">
        <v>19</v>
      </c>
      <c r="H129" s="43" t="s">
        <v>20</v>
      </c>
      <c r="I129" s="43" t="s">
        <v>20</v>
      </c>
      <c r="J129" s="43" t="s">
        <v>20</v>
      </c>
      <c r="K129" s="43" t="s">
        <v>21</v>
      </c>
      <c r="L129" s="43" t="s">
        <v>22</v>
      </c>
      <c r="M129" s="47" t="s">
        <v>23</v>
      </c>
      <c r="N129" s="47"/>
      <c r="O129" s="47"/>
      <c r="P129" s="47"/>
      <c r="Q129" s="48"/>
    </row>
    <row r="130" spans="1:17" ht="16.5" thickBot="1">
      <c r="A130" s="49"/>
      <c r="B130" s="50"/>
      <c r="C130" s="51" t="s">
        <v>24</v>
      </c>
      <c r="D130" s="52"/>
      <c r="E130" s="53" t="s">
        <v>25</v>
      </c>
      <c r="F130" s="53" t="s">
        <v>26</v>
      </c>
      <c r="G130" s="52" t="s">
        <v>27</v>
      </c>
      <c r="H130" s="52" t="s">
        <v>28</v>
      </c>
      <c r="I130" s="52" t="s">
        <v>29</v>
      </c>
      <c r="J130" s="52" t="s">
        <v>30</v>
      </c>
      <c r="K130" s="52" t="s">
        <v>24</v>
      </c>
      <c r="L130" s="52"/>
      <c r="M130" s="52" t="s">
        <v>31</v>
      </c>
      <c r="N130" s="52" t="s">
        <v>28</v>
      </c>
      <c r="O130" s="52" t="s">
        <v>29</v>
      </c>
      <c r="P130" s="52" t="s">
        <v>30</v>
      </c>
      <c r="Q130" s="54" t="s">
        <v>53</v>
      </c>
    </row>
    <row r="131" spans="1:17" ht="4.5" customHeight="1">
      <c r="A131" s="55"/>
      <c r="B131" s="56"/>
      <c r="C131" s="56"/>
      <c r="D131" s="56"/>
      <c r="E131" s="57"/>
      <c r="F131" s="57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8"/>
    </row>
    <row r="132" spans="1:17" ht="26.25">
      <c r="A132" s="59">
        <v>0.6840277777777553</v>
      </c>
      <c r="B132" s="96"/>
      <c r="C132" s="61" t="s">
        <v>32</v>
      </c>
      <c r="D132" s="62">
        <v>700</v>
      </c>
      <c r="E132" s="63" t="s">
        <v>135</v>
      </c>
      <c r="F132" s="63" t="s">
        <v>136</v>
      </c>
      <c r="G132" s="63" t="s">
        <v>137</v>
      </c>
      <c r="H132" s="65">
        <v>225</v>
      </c>
      <c r="I132" s="65"/>
      <c r="J132" s="65"/>
      <c r="K132" s="65">
        <v>54</v>
      </c>
      <c r="L132" s="66">
        <f aca="true" t="shared" si="3" ref="L132:L138">SUM(H132:J132)/3.4</f>
        <v>66.17647058823529</v>
      </c>
      <c r="M132" s="67">
        <v>1</v>
      </c>
      <c r="N132" s="67">
        <v>1</v>
      </c>
      <c r="O132" s="67"/>
      <c r="P132" s="67"/>
      <c r="Q132" s="68">
        <v>10</v>
      </c>
    </row>
    <row r="133" spans="1:17" ht="26.25">
      <c r="A133" s="59">
        <v>0.6618055555555356</v>
      </c>
      <c r="B133" s="96"/>
      <c r="C133" s="61" t="s">
        <v>32</v>
      </c>
      <c r="D133" s="62">
        <v>956</v>
      </c>
      <c r="E133" s="63" t="s">
        <v>119</v>
      </c>
      <c r="F133" s="63" t="s">
        <v>120</v>
      </c>
      <c r="G133" s="64"/>
      <c r="H133" s="65">
        <v>222</v>
      </c>
      <c r="I133" s="65"/>
      <c r="J133" s="65"/>
      <c r="K133" s="65">
        <v>52</v>
      </c>
      <c r="L133" s="66">
        <f t="shared" si="3"/>
        <v>65.29411764705883</v>
      </c>
      <c r="M133" s="67">
        <v>2</v>
      </c>
      <c r="N133" s="67">
        <v>2</v>
      </c>
      <c r="O133" s="67"/>
      <c r="P133" s="67"/>
      <c r="Q133" s="68">
        <v>9</v>
      </c>
    </row>
    <row r="134" spans="1:17" ht="26.25">
      <c r="A134" s="59">
        <v>0.6673611111110904</v>
      </c>
      <c r="B134" s="96"/>
      <c r="C134" s="61" t="s">
        <v>32</v>
      </c>
      <c r="D134" s="62">
        <v>432</v>
      </c>
      <c r="E134" s="81" t="s">
        <v>124</v>
      </c>
      <c r="F134" s="81" t="s">
        <v>125</v>
      </c>
      <c r="G134" s="63" t="s">
        <v>126</v>
      </c>
      <c r="H134" s="65">
        <v>218</v>
      </c>
      <c r="I134" s="65"/>
      <c r="J134" s="65"/>
      <c r="K134" s="65">
        <v>52</v>
      </c>
      <c r="L134" s="66">
        <f t="shared" si="3"/>
        <v>64.11764705882354</v>
      </c>
      <c r="M134" s="67">
        <v>3</v>
      </c>
      <c r="N134" s="67">
        <v>3</v>
      </c>
      <c r="O134" s="67"/>
      <c r="P134" s="67"/>
      <c r="Q134" s="68">
        <v>8</v>
      </c>
    </row>
    <row r="135" spans="1:17" ht="26.25">
      <c r="A135" s="59">
        <v>0.6562499999999807</v>
      </c>
      <c r="B135" s="96"/>
      <c r="C135" s="61" t="s">
        <v>32</v>
      </c>
      <c r="D135" s="62">
        <v>588</v>
      </c>
      <c r="E135" s="81" t="s">
        <v>127</v>
      </c>
      <c r="F135" s="81" t="s">
        <v>128</v>
      </c>
      <c r="G135" s="63" t="s">
        <v>129</v>
      </c>
      <c r="H135" s="65">
        <v>216</v>
      </c>
      <c r="I135" s="65"/>
      <c r="J135" s="65"/>
      <c r="K135" s="65">
        <v>52</v>
      </c>
      <c r="L135" s="66">
        <f t="shared" si="3"/>
        <v>63.529411764705884</v>
      </c>
      <c r="M135" s="67">
        <v>4</v>
      </c>
      <c r="N135" s="67">
        <v>4</v>
      </c>
      <c r="O135" s="67"/>
      <c r="P135" s="67"/>
      <c r="Q135" s="68">
        <v>7</v>
      </c>
    </row>
    <row r="136" spans="1:17" ht="26.25">
      <c r="A136" s="59">
        <v>0.6729166666666454</v>
      </c>
      <c r="B136" s="96"/>
      <c r="C136" s="61" t="s">
        <v>57</v>
      </c>
      <c r="D136" s="62">
        <v>254</v>
      </c>
      <c r="E136" s="63" t="s">
        <v>121</v>
      </c>
      <c r="F136" s="63" t="s">
        <v>122</v>
      </c>
      <c r="G136" s="63" t="s">
        <v>123</v>
      </c>
      <c r="H136" s="65"/>
      <c r="I136" s="65">
        <v>212</v>
      </c>
      <c r="J136" s="65"/>
      <c r="K136" s="65">
        <v>52</v>
      </c>
      <c r="L136" s="66">
        <f t="shared" si="3"/>
        <v>62.35294117647059</v>
      </c>
      <c r="M136" s="67">
        <v>5</v>
      </c>
      <c r="N136" s="67"/>
      <c r="O136" s="67">
        <v>1</v>
      </c>
      <c r="P136" s="67"/>
      <c r="Q136" s="68">
        <v>6</v>
      </c>
    </row>
    <row r="137" spans="1:17" ht="26.25">
      <c r="A137" s="59">
        <v>0.6784722222222004</v>
      </c>
      <c r="B137" s="96"/>
      <c r="C137" s="61" t="s">
        <v>57</v>
      </c>
      <c r="D137" s="62">
        <v>316</v>
      </c>
      <c r="E137" s="81" t="s">
        <v>138</v>
      </c>
      <c r="F137" s="81" t="s">
        <v>139</v>
      </c>
      <c r="G137" s="63" t="s">
        <v>140</v>
      </c>
      <c r="H137" s="65"/>
      <c r="I137" s="65">
        <v>201</v>
      </c>
      <c r="J137" s="65"/>
      <c r="K137" s="65">
        <v>48</v>
      </c>
      <c r="L137" s="66">
        <f t="shared" si="3"/>
        <v>59.11764705882353</v>
      </c>
      <c r="M137" s="67">
        <v>6</v>
      </c>
      <c r="N137" s="67"/>
      <c r="O137" s="67">
        <v>2</v>
      </c>
      <c r="P137" s="67"/>
      <c r="Q137" s="68">
        <v>5</v>
      </c>
    </row>
    <row r="138" spans="1:17" ht="26.25">
      <c r="A138" s="59">
        <v>0.6506944444444257</v>
      </c>
      <c r="B138" s="96"/>
      <c r="C138" s="61" t="s">
        <v>57</v>
      </c>
      <c r="D138" s="62">
        <v>567</v>
      </c>
      <c r="E138" s="63" t="s">
        <v>141</v>
      </c>
      <c r="F138" s="63" t="s">
        <v>142</v>
      </c>
      <c r="G138" s="63" t="s">
        <v>143</v>
      </c>
      <c r="H138" s="65"/>
      <c r="I138" s="65">
        <v>196</v>
      </c>
      <c r="J138" s="65"/>
      <c r="K138" s="65">
        <v>48</v>
      </c>
      <c r="L138" s="66">
        <f t="shared" si="3"/>
        <v>57.64705882352941</v>
      </c>
      <c r="M138" s="67">
        <v>7</v>
      </c>
      <c r="N138" s="67"/>
      <c r="O138" s="67">
        <v>3</v>
      </c>
      <c r="P138" s="67"/>
      <c r="Q138" s="68">
        <v>4</v>
      </c>
    </row>
    <row r="139" spans="1:17" ht="15.75">
      <c r="A139" s="59">
        <v>0.6895833333333102</v>
      </c>
      <c r="B139" s="97"/>
      <c r="C139" s="61" t="s">
        <v>41</v>
      </c>
      <c r="D139" s="62"/>
      <c r="E139" s="65"/>
      <c r="F139" s="65"/>
      <c r="G139" s="63"/>
      <c r="H139" s="65"/>
      <c r="I139" s="65"/>
      <c r="J139" s="65"/>
      <c r="K139" s="65"/>
      <c r="L139" s="66"/>
      <c r="M139" s="67"/>
      <c r="N139" s="67"/>
      <c r="O139" s="67"/>
      <c r="P139" s="67"/>
      <c r="Q139" s="68"/>
    </row>
    <row r="140" spans="1:17" ht="4.5" customHeight="1" thickBot="1">
      <c r="A140" s="70"/>
      <c r="B140" s="71"/>
      <c r="C140" s="72"/>
      <c r="D140" s="73"/>
      <c r="E140" s="75"/>
      <c r="F140" s="75"/>
      <c r="G140" s="75"/>
      <c r="H140" s="71"/>
      <c r="I140" s="71"/>
      <c r="J140" s="71"/>
      <c r="K140" s="71"/>
      <c r="L140" s="76"/>
      <c r="M140" s="77"/>
      <c r="N140" s="77"/>
      <c r="O140" s="77"/>
      <c r="P140" s="77"/>
      <c r="Q140" s="78"/>
    </row>
    <row r="141" spans="1:17" ht="4.5" customHeight="1" thickBot="1">
      <c r="A141" s="98"/>
      <c r="B141" s="99"/>
      <c r="C141" s="100"/>
      <c r="D141" s="101"/>
      <c r="E141" s="102"/>
      <c r="F141" s="102"/>
      <c r="G141" s="102"/>
      <c r="H141" s="99"/>
      <c r="I141" s="99"/>
      <c r="J141" s="99"/>
      <c r="K141" s="99"/>
      <c r="L141" s="103"/>
      <c r="M141" s="104"/>
      <c r="N141" s="104"/>
      <c r="O141" s="104"/>
      <c r="P141" s="104"/>
      <c r="Q141" s="105"/>
    </row>
    <row r="142" spans="1:17" ht="26.25" thickBot="1">
      <c r="A142" s="1" t="s">
        <v>0</v>
      </c>
      <c r="B142" s="2"/>
      <c r="C142" s="2"/>
      <c r="D142" s="2"/>
      <c r="E142" s="2"/>
      <c r="F142" s="2"/>
      <c r="G142" s="3" t="s">
        <v>1</v>
      </c>
      <c r="H142" s="3"/>
      <c r="I142" s="3"/>
      <c r="J142" s="3"/>
      <c r="K142" s="3"/>
      <c r="L142" s="4"/>
      <c r="M142" s="5" t="s">
        <v>2</v>
      </c>
      <c r="N142" s="6"/>
      <c r="O142" s="6"/>
      <c r="P142" s="7"/>
      <c r="Q142" s="8"/>
    </row>
    <row r="143" spans="1:17" ht="20.25" thickBot="1">
      <c r="A143" s="9" t="s">
        <v>3</v>
      </c>
      <c r="B143" s="10"/>
      <c r="C143" s="10"/>
      <c r="D143" s="10"/>
      <c r="E143" s="10"/>
      <c r="F143" s="10"/>
      <c r="G143" s="11" t="s">
        <v>4</v>
      </c>
      <c r="H143" s="80" t="s">
        <v>130</v>
      </c>
      <c r="I143" s="80"/>
      <c r="J143" s="80"/>
      <c r="K143" s="80"/>
      <c r="L143" s="13"/>
      <c r="M143" s="14" t="s">
        <v>6</v>
      </c>
      <c r="N143" s="15"/>
      <c r="O143" s="16"/>
      <c r="P143" s="17" t="e">
        <f>SUM(L151:L155)/Q142</f>
        <v>#DIV/0!</v>
      </c>
      <c r="Q143" s="18"/>
    </row>
    <row r="144" spans="1:17" ht="19.5" thickBot="1">
      <c r="A144" s="9" t="s">
        <v>144</v>
      </c>
      <c r="B144" s="10"/>
      <c r="C144" s="10"/>
      <c r="D144" s="10"/>
      <c r="E144" s="10"/>
      <c r="F144" s="10"/>
      <c r="G144" s="19" t="s">
        <v>8</v>
      </c>
      <c r="H144" s="20" t="s">
        <v>132</v>
      </c>
      <c r="I144" s="20"/>
      <c r="J144" s="20"/>
      <c r="K144" s="20"/>
      <c r="L144" s="21"/>
      <c r="M144" s="21"/>
      <c r="N144" s="22"/>
      <c r="O144" s="106" t="s">
        <v>145</v>
      </c>
      <c r="P144" s="106"/>
      <c r="Q144" s="24"/>
    </row>
    <row r="145" spans="1:17" ht="19.5">
      <c r="A145" s="25" t="s">
        <v>146</v>
      </c>
      <c r="B145" s="26"/>
      <c r="C145" s="26"/>
      <c r="D145" s="26"/>
      <c r="E145" s="26"/>
      <c r="F145" s="27"/>
      <c r="G145" s="28"/>
      <c r="H145" s="29" t="s">
        <v>11</v>
      </c>
      <c r="I145" s="29"/>
      <c r="J145" s="30"/>
      <c r="K145" s="30"/>
      <c r="L145" s="31"/>
      <c r="M145" s="32"/>
      <c r="N145" s="32"/>
      <c r="O145" s="107"/>
      <c r="P145" s="107"/>
      <c r="Q145" s="24"/>
    </row>
    <row r="146" spans="1:17" ht="20.25" thickBot="1">
      <c r="A146" s="34" t="s">
        <v>147</v>
      </c>
      <c r="B146" s="35"/>
      <c r="C146" s="35"/>
      <c r="D146" s="35"/>
      <c r="E146" s="35"/>
      <c r="F146" s="36"/>
      <c r="G146" s="37"/>
      <c r="H146" s="40"/>
      <c r="I146" s="40"/>
      <c r="J146" s="40"/>
      <c r="K146" s="40"/>
      <c r="L146" s="37"/>
      <c r="M146" s="37"/>
      <c r="N146" s="37"/>
      <c r="O146" s="107"/>
      <c r="P146" s="107"/>
      <c r="Q146" s="24"/>
    </row>
    <row r="147" spans="1:17" ht="4.5" customHeight="1" thickBot="1">
      <c r="A147" s="38"/>
      <c r="B147" s="37"/>
      <c r="C147" s="39"/>
      <c r="D147" s="37"/>
      <c r="E147" s="37"/>
      <c r="F147" s="37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1"/>
    </row>
    <row r="148" spans="1:17" ht="15.75">
      <c r="A148" s="42" t="s">
        <v>13</v>
      </c>
      <c r="B148" s="43" t="s">
        <v>14</v>
      </c>
      <c r="C148" s="43" t="s">
        <v>15</v>
      </c>
      <c r="D148" s="43" t="s">
        <v>16</v>
      </c>
      <c r="E148" s="44" t="s">
        <v>17</v>
      </c>
      <c r="F148" s="45" t="s">
        <v>18</v>
      </c>
      <c r="G148" s="46" t="s">
        <v>19</v>
      </c>
      <c r="H148" s="43" t="s">
        <v>20</v>
      </c>
      <c r="I148" s="43" t="s">
        <v>20</v>
      </c>
      <c r="J148" s="43" t="s">
        <v>20</v>
      </c>
      <c r="K148" s="43" t="s">
        <v>21</v>
      </c>
      <c r="L148" s="43" t="s">
        <v>22</v>
      </c>
      <c r="M148" s="47" t="s">
        <v>23</v>
      </c>
      <c r="N148" s="47"/>
      <c r="O148" s="47"/>
      <c r="P148" s="47"/>
      <c r="Q148" s="108"/>
    </row>
    <row r="149" spans="1:17" ht="16.5" thickBot="1">
      <c r="A149" s="49"/>
      <c r="B149" s="50"/>
      <c r="C149" s="51" t="s">
        <v>24</v>
      </c>
      <c r="D149" s="52"/>
      <c r="E149" s="53" t="s">
        <v>25</v>
      </c>
      <c r="F149" s="53" t="s">
        <v>26</v>
      </c>
      <c r="G149" s="52" t="s">
        <v>27</v>
      </c>
      <c r="H149" s="52" t="s">
        <v>28</v>
      </c>
      <c r="I149" s="52" t="s">
        <v>29</v>
      </c>
      <c r="J149" s="52" t="s">
        <v>30</v>
      </c>
      <c r="K149" s="52" t="s">
        <v>24</v>
      </c>
      <c r="L149" s="52"/>
      <c r="M149" s="52" t="s">
        <v>31</v>
      </c>
      <c r="N149" s="52" t="s">
        <v>28</v>
      </c>
      <c r="O149" s="52" t="s">
        <v>29</v>
      </c>
      <c r="P149" s="52" t="s">
        <v>30</v>
      </c>
      <c r="Q149" s="54" t="s">
        <v>53</v>
      </c>
    </row>
    <row r="150" spans="1:17" ht="4.5" customHeight="1">
      <c r="A150" s="55"/>
      <c r="B150" s="56"/>
      <c r="C150" s="56"/>
      <c r="D150" s="56"/>
      <c r="E150" s="57"/>
      <c r="F150" s="57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8"/>
    </row>
    <row r="151" spans="1:17" ht="26.25">
      <c r="A151" s="59">
        <v>0.706249999999975</v>
      </c>
      <c r="B151" s="65" t="s">
        <v>148</v>
      </c>
      <c r="C151" s="61" t="s">
        <v>32</v>
      </c>
      <c r="D151" s="62">
        <v>191</v>
      </c>
      <c r="E151" s="63" t="s">
        <v>149</v>
      </c>
      <c r="F151" s="63" t="s">
        <v>150</v>
      </c>
      <c r="G151" s="63" t="s">
        <v>151</v>
      </c>
      <c r="H151" s="65">
        <v>216</v>
      </c>
      <c r="I151" s="65"/>
      <c r="J151" s="65"/>
      <c r="K151" s="65">
        <v>39</v>
      </c>
      <c r="L151" s="66">
        <f>SUM(H151:J151)/3.4</f>
        <v>63.529411764705884</v>
      </c>
      <c r="M151" s="67">
        <v>1</v>
      </c>
      <c r="N151" s="67">
        <v>1</v>
      </c>
      <c r="O151" s="67"/>
      <c r="P151" s="67"/>
      <c r="Q151" s="68">
        <v>10</v>
      </c>
    </row>
    <row r="152" spans="1:17" ht="26.25">
      <c r="A152" s="59">
        <v>0.7229166666666398</v>
      </c>
      <c r="B152" s="65" t="s">
        <v>152</v>
      </c>
      <c r="C152" s="61" t="s">
        <v>24</v>
      </c>
      <c r="D152" s="62">
        <v>191</v>
      </c>
      <c r="E152" s="63" t="s">
        <v>149</v>
      </c>
      <c r="F152" s="63" t="s">
        <v>150</v>
      </c>
      <c r="G152" s="63" t="s">
        <v>151</v>
      </c>
      <c r="H152" s="65" t="s">
        <v>116</v>
      </c>
      <c r="I152" s="65"/>
      <c r="J152" s="65"/>
      <c r="K152" s="65"/>
      <c r="L152" s="66">
        <f>SUM(H152:J152)/3.2</f>
        <v>0</v>
      </c>
      <c r="M152" s="67" t="s">
        <v>116</v>
      </c>
      <c r="N152" s="67"/>
      <c r="O152" s="67"/>
      <c r="P152" s="67"/>
      <c r="Q152" s="68"/>
    </row>
    <row r="153" spans="1:17" ht="26.25">
      <c r="A153" s="59">
        <v>0.7118055555555299</v>
      </c>
      <c r="B153" s="65" t="s">
        <v>152</v>
      </c>
      <c r="C153" s="100" t="s">
        <v>24</v>
      </c>
      <c r="D153" s="62">
        <v>28</v>
      </c>
      <c r="E153" s="63" t="s">
        <v>153</v>
      </c>
      <c r="F153" s="63" t="s">
        <v>154</v>
      </c>
      <c r="G153" s="63" t="s">
        <v>155</v>
      </c>
      <c r="H153" s="65" t="s">
        <v>116</v>
      </c>
      <c r="I153" s="65"/>
      <c r="J153" s="65"/>
      <c r="K153" s="65"/>
      <c r="L153" s="66">
        <f>SUM(H153:J153)/3.2</f>
        <v>0</v>
      </c>
      <c r="M153" s="67" t="s">
        <v>116</v>
      </c>
      <c r="N153" s="67"/>
      <c r="O153" s="67"/>
      <c r="P153" s="67"/>
      <c r="Q153" s="68"/>
    </row>
    <row r="154" spans="1:17" ht="26.25">
      <c r="A154" s="59">
        <v>0.7173611111110849</v>
      </c>
      <c r="B154" s="65" t="s">
        <v>152</v>
      </c>
      <c r="C154" s="65"/>
      <c r="D154" s="62">
        <v>394</v>
      </c>
      <c r="E154" s="63" t="s">
        <v>156</v>
      </c>
      <c r="F154" s="63" t="s">
        <v>157</v>
      </c>
      <c r="G154" s="64"/>
      <c r="H154" s="65" t="s">
        <v>116</v>
      </c>
      <c r="I154" s="65"/>
      <c r="J154" s="65"/>
      <c r="K154" s="65"/>
      <c r="L154" s="66">
        <f>SUM(H154:J154)/3.2</f>
        <v>0</v>
      </c>
      <c r="M154" s="67" t="s">
        <v>116</v>
      </c>
      <c r="N154" s="67"/>
      <c r="O154" s="67"/>
      <c r="P154" s="67"/>
      <c r="Q154" s="68"/>
    </row>
    <row r="155" spans="1:17" ht="15.75">
      <c r="A155" s="59">
        <v>0.7284722222221947</v>
      </c>
      <c r="B155" s="97"/>
      <c r="C155" s="61" t="s">
        <v>41</v>
      </c>
      <c r="D155" s="62"/>
      <c r="E155" s="63"/>
      <c r="F155" s="63"/>
      <c r="G155" s="63"/>
      <c r="H155" s="65"/>
      <c r="I155" s="65"/>
      <c r="J155" s="65"/>
      <c r="K155" s="65"/>
      <c r="L155" s="66"/>
      <c r="M155" s="67"/>
      <c r="N155" s="67"/>
      <c r="O155" s="67"/>
      <c r="P155" s="67"/>
      <c r="Q155" s="68"/>
    </row>
    <row r="156" spans="1:17" ht="4.5" customHeight="1" thickBot="1">
      <c r="A156" s="70"/>
      <c r="B156" s="71"/>
      <c r="C156" s="72"/>
      <c r="D156" s="73"/>
      <c r="E156" s="74"/>
      <c r="F156" s="74"/>
      <c r="G156" s="75"/>
      <c r="H156" s="71"/>
      <c r="I156" s="71"/>
      <c r="J156" s="71"/>
      <c r="K156" s="71"/>
      <c r="L156" s="76"/>
      <c r="M156" s="77"/>
      <c r="N156" s="77"/>
      <c r="O156" s="77"/>
      <c r="P156" s="77"/>
      <c r="Q156" s="78"/>
    </row>
    <row r="157" spans="1:17" ht="4.5" customHeight="1" thickBot="1">
      <c r="A157" s="98"/>
      <c r="B157" s="99"/>
      <c r="C157" s="100"/>
      <c r="D157" s="101"/>
      <c r="E157" s="102"/>
      <c r="F157" s="102"/>
      <c r="G157" s="102"/>
      <c r="H157" s="99"/>
      <c r="I157" s="99"/>
      <c r="J157" s="99"/>
      <c r="K157" s="99"/>
      <c r="L157" s="103"/>
      <c r="M157" s="104"/>
      <c r="N157" s="104"/>
      <c r="O157" s="104"/>
      <c r="P157" s="104"/>
      <c r="Q157" s="105"/>
    </row>
    <row r="158" spans="1:17" ht="26.25" thickBot="1">
      <c r="A158" s="1" t="s">
        <v>0</v>
      </c>
      <c r="B158" s="2"/>
      <c r="C158" s="2"/>
      <c r="D158" s="2"/>
      <c r="E158" s="2"/>
      <c r="F158" s="2"/>
      <c r="G158" s="3" t="s">
        <v>1</v>
      </c>
      <c r="H158" s="3"/>
      <c r="I158" s="3"/>
      <c r="J158" s="3"/>
      <c r="K158" s="3"/>
      <c r="L158" s="4"/>
      <c r="M158" s="5" t="s">
        <v>2</v>
      </c>
      <c r="N158" s="6"/>
      <c r="O158" s="6"/>
      <c r="P158" s="7">
        <v>1</v>
      </c>
      <c r="Q158" s="8">
        <v>1</v>
      </c>
    </row>
    <row r="159" spans="1:17" ht="20.25" thickBot="1">
      <c r="A159" s="9" t="s">
        <v>3</v>
      </c>
      <c r="B159" s="10"/>
      <c r="C159" s="10"/>
      <c r="D159" s="10"/>
      <c r="E159" s="10"/>
      <c r="F159" s="10"/>
      <c r="G159" s="11" t="s">
        <v>4</v>
      </c>
      <c r="H159" s="80" t="s">
        <v>130</v>
      </c>
      <c r="I159" s="80"/>
      <c r="J159" s="80"/>
      <c r="K159" s="80"/>
      <c r="L159" s="13"/>
      <c r="M159" s="14" t="s">
        <v>6</v>
      </c>
      <c r="N159" s="15"/>
      <c r="O159" s="16"/>
      <c r="P159" s="17">
        <f>SUM(L167:L168)/Q158</f>
        <v>61.8421052631579</v>
      </c>
      <c r="Q159" s="18"/>
    </row>
    <row r="160" spans="1:17" ht="19.5" thickBot="1">
      <c r="A160" s="9" t="s">
        <v>158</v>
      </c>
      <c r="B160" s="10"/>
      <c r="C160" s="10"/>
      <c r="D160" s="10"/>
      <c r="E160" s="10"/>
      <c r="F160" s="10"/>
      <c r="G160" s="19" t="s">
        <v>8</v>
      </c>
      <c r="H160" s="20" t="s">
        <v>132</v>
      </c>
      <c r="I160" s="20"/>
      <c r="J160" s="20"/>
      <c r="K160" s="20"/>
      <c r="L160" s="21"/>
      <c r="M160" s="21"/>
      <c r="N160" s="22"/>
      <c r="O160" s="23">
        <v>380</v>
      </c>
      <c r="P160" s="23"/>
      <c r="Q160" s="24"/>
    </row>
    <row r="161" spans="1:17" ht="19.5">
      <c r="A161" s="25" t="s">
        <v>159</v>
      </c>
      <c r="B161" s="26"/>
      <c r="C161" s="26"/>
      <c r="D161" s="26"/>
      <c r="E161" s="26"/>
      <c r="F161" s="27"/>
      <c r="G161" s="28"/>
      <c r="H161" s="29" t="s">
        <v>11</v>
      </c>
      <c r="I161" s="29"/>
      <c r="J161" s="30"/>
      <c r="K161" s="30"/>
      <c r="L161" s="31"/>
      <c r="M161" s="32"/>
      <c r="N161" s="32"/>
      <c r="O161" s="33"/>
      <c r="P161" s="33"/>
      <c r="Q161" s="24"/>
    </row>
    <row r="162" spans="1:17" ht="20.25" thickBot="1">
      <c r="A162" s="34" t="s">
        <v>160</v>
      </c>
      <c r="B162" s="35"/>
      <c r="C162" s="35"/>
      <c r="D162" s="35"/>
      <c r="E162" s="35"/>
      <c r="F162" s="36"/>
      <c r="G162" s="37"/>
      <c r="H162" s="40"/>
      <c r="I162" s="40"/>
      <c r="J162" s="40"/>
      <c r="K162" s="40"/>
      <c r="L162" s="37"/>
      <c r="M162" s="37"/>
      <c r="N162" s="37"/>
      <c r="O162" s="33"/>
      <c r="P162" s="33"/>
      <c r="Q162" s="24"/>
    </row>
    <row r="163" spans="1:17" ht="4.5" customHeight="1" thickBot="1">
      <c r="A163" s="38"/>
      <c r="B163" s="37"/>
      <c r="C163" s="39"/>
      <c r="D163" s="37"/>
      <c r="E163" s="37"/>
      <c r="F163" s="37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1"/>
    </row>
    <row r="164" spans="1:17" ht="15.75">
      <c r="A164" s="42" t="s">
        <v>13</v>
      </c>
      <c r="B164" s="43" t="s">
        <v>14</v>
      </c>
      <c r="C164" s="43" t="s">
        <v>15</v>
      </c>
      <c r="D164" s="43" t="s">
        <v>16</v>
      </c>
      <c r="E164" s="44" t="s">
        <v>17</v>
      </c>
      <c r="F164" s="45" t="s">
        <v>18</v>
      </c>
      <c r="G164" s="46" t="s">
        <v>19</v>
      </c>
      <c r="H164" s="43" t="s">
        <v>20</v>
      </c>
      <c r="I164" s="43" t="s">
        <v>20</v>
      </c>
      <c r="J164" s="43" t="s">
        <v>20</v>
      </c>
      <c r="K164" s="43" t="s">
        <v>21</v>
      </c>
      <c r="L164" s="43" t="s">
        <v>22</v>
      </c>
      <c r="M164" s="47" t="s">
        <v>23</v>
      </c>
      <c r="N164" s="47"/>
      <c r="O164" s="47"/>
      <c r="P164" s="47"/>
      <c r="Q164" s="48"/>
    </row>
    <row r="165" spans="1:17" ht="16.5" thickBot="1">
      <c r="A165" s="49"/>
      <c r="B165" s="50"/>
      <c r="C165" s="51" t="s">
        <v>24</v>
      </c>
      <c r="D165" s="52"/>
      <c r="E165" s="53" t="s">
        <v>25</v>
      </c>
      <c r="F165" s="53" t="s">
        <v>26</v>
      </c>
      <c r="G165" s="52" t="s">
        <v>27</v>
      </c>
      <c r="H165" s="52" t="s">
        <v>28</v>
      </c>
      <c r="I165" s="52" t="s">
        <v>29</v>
      </c>
      <c r="J165" s="52" t="s">
        <v>30</v>
      </c>
      <c r="K165" s="52" t="s">
        <v>24</v>
      </c>
      <c r="L165" s="52"/>
      <c r="M165" s="52" t="s">
        <v>31</v>
      </c>
      <c r="N165" s="52" t="s">
        <v>28</v>
      </c>
      <c r="O165" s="52" t="s">
        <v>29</v>
      </c>
      <c r="P165" s="52" t="s">
        <v>30</v>
      </c>
      <c r="Q165" s="54" t="s">
        <v>53</v>
      </c>
    </row>
    <row r="166" spans="1:17" ht="4.5" customHeight="1">
      <c r="A166" s="55"/>
      <c r="B166" s="56"/>
      <c r="C166" s="56"/>
      <c r="D166" s="56"/>
      <c r="E166" s="57"/>
      <c r="F166" s="57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8"/>
    </row>
    <row r="167" spans="1:17" ht="26.25">
      <c r="A167" s="59">
        <v>0.7284722222221947</v>
      </c>
      <c r="B167" s="97"/>
      <c r="C167" s="61" t="s">
        <v>32</v>
      </c>
      <c r="D167" s="62">
        <v>228</v>
      </c>
      <c r="E167" s="63" t="s">
        <v>161</v>
      </c>
      <c r="F167" s="63" t="s">
        <v>162</v>
      </c>
      <c r="G167" s="63" t="s">
        <v>163</v>
      </c>
      <c r="H167" s="65">
        <v>235</v>
      </c>
      <c r="I167" s="65"/>
      <c r="J167" s="65"/>
      <c r="K167" s="65">
        <v>48</v>
      </c>
      <c r="L167" s="66">
        <f>SUM(H167:J167)/3.8</f>
        <v>61.8421052631579</v>
      </c>
      <c r="M167" s="67">
        <v>1</v>
      </c>
      <c r="N167" s="67">
        <v>1</v>
      </c>
      <c r="O167" s="67"/>
      <c r="P167" s="67"/>
      <c r="Q167" s="68">
        <v>10</v>
      </c>
    </row>
    <row r="168" spans="1:17" ht="15.75">
      <c r="A168" s="59">
        <v>0.7340277777777496</v>
      </c>
      <c r="B168" s="96"/>
      <c r="C168" s="61" t="s">
        <v>41</v>
      </c>
      <c r="D168" s="62"/>
      <c r="E168" s="63"/>
      <c r="F168" s="63"/>
      <c r="G168" s="63"/>
      <c r="H168" s="65"/>
      <c r="I168" s="65"/>
      <c r="J168" s="65"/>
      <c r="K168" s="65"/>
      <c r="L168" s="66"/>
      <c r="M168" s="67"/>
      <c r="N168" s="67"/>
      <c r="O168" s="67"/>
      <c r="P168" s="67"/>
      <c r="Q168" s="68"/>
    </row>
    <row r="169" spans="1:17" ht="4.5" customHeight="1" thickBot="1">
      <c r="A169" s="70"/>
      <c r="B169" s="71"/>
      <c r="C169" s="71"/>
      <c r="D169" s="71"/>
      <c r="E169" s="71"/>
      <c r="F169" s="71"/>
      <c r="G169" s="109"/>
      <c r="H169" s="71"/>
      <c r="I169" s="71"/>
      <c r="J169" s="71"/>
      <c r="K169" s="71"/>
      <c r="L169" s="76"/>
      <c r="M169" s="77"/>
      <c r="N169" s="77"/>
      <c r="O169" s="77"/>
      <c r="P169" s="77"/>
      <c r="Q169" s="78"/>
    </row>
    <row r="170" spans="1:17" ht="4.5" customHeight="1" thickBot="1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</row>
    <row r="171" spans="1:17" ht="26.25" thickBot="1">
      <c r="A171" s="1" t="s">
        <v>0</v>
      </c>
      <c r="B171" s="2"/>
      <c r="C171" s="2"/>
      <c r="D171" s="2"/>
      <c r="E171" s="2"/>
      <c r="F171" s="2"/>
      <c r="G171" s="3" t="s">
        <v>1</v>
      </c>
      <c r="H171" s="3"/>
      <c r="I171" s="3"/>
      <c r="J171" s="3"/>
      <c r="K171" s="3"/>
      <c r="L171" s="4"/>
      <c r="M171" s="5" t="s">
        <v>2</v>
      </c>
      <c r="N171" s="6"/>
      <c r="O171" s="110"/>
      <c r="P171" s="7">
        <v>4</v>
      </c>
      <c r="Q171" s="8">
        <v>4</v>
      </c>
    </row>
    <row r="172" spans="1:17" ht="20.25" thickBot="1">
      <c r="A172" s="9" t="s">
        <v>3</v>
      </c>
      <c r="B172" s="10"/>
      <c r="C172" s="10"/>
      <c r="D172" s="10"/>
      <c r="E172" s="10"/>
      <c r="F172" s="10"/>
      <c r="G172" s="11" t="s">
        <v>4</v>
      </c>
      <c r="H172" s="80" t="s">
        <v>130</v>
      </c>
      <c r="I172" s="80"/>
      <c r="J172" s="80"/>
      <c r="K172" s="80"/>
      <c r="L172" s="13"/>
      <c r="M172" s="14" t="s">
        <v>6</v>
      </c>
      <c r="N172" s="15"/>
      <c r="O172" s="16"/>
      <c r="P172" s="17">
        <f>SUM(L180:L186)/Q171</f>
        <v>61.973684210526315</v>
      </c>
      <c r="Q172" s="18"/>
    </row>
    <row r="173" spans="1:17" ht="19.5" thickBot="1">
      <c r="A173" s="111" t="s">
        <v>164</v>
      </c>
      <c r="B173" s="112"/>
      <c r="C173" s="112"/>
      <c r="D173" s="112"/>
      <c r="E173" s="112"/>
      <c r="F173" s="112"/>
      <c r="G173" s="19" t="s">
        <v>8</v>
      </c>
      <c r="H173" s="20" t="s">
        <v>132</v>
      </c>
      <c r="I173" s="20"/>
      <c r="J173" s="20"/>
      <c r="K173" s="20"/>
      <c r="L173" s="21"/>
      <c r="M173" s="21"/>
      <c r="N173" s="22"/>
      <c r="O173" s="106" t="s">
        <v>165</v>
      </c>
      <c r="P173" s="106"/>
      <c r="Q173" s="24"/>
    </row>
    <row r="174" spans="1:17" ht="18" customHeight="1">
      <c r="A174" s="25" t="s">
        <v>146</v>
      </c>
      <c r="B174" s="26"/>
      <c r="C174" s="26"/>
      <c r="D174" s="26"/>
      <c r="E174" s="26"/>
      <c r="F174" s="27"/>
      <c r="G174" s="28"/>
      <c r="H174" s="29" t="s">
        <v>11</v>
      </c>
      <c r="I174" s="29"/>
      <c r="J174" s="30"/>
      <c r="K174" s="30"/>
      <c r="L174" s="31"/>
      <c r="M174" s="32"/>
      <c r="N174" s="32"/>
      <c r="O174" s="107"/>
      <c r="P174" s="107"/>
      <c r="Q174" s="24"/>
    </row>
    <row r="175" spans="1:17" ht="20.25" thickBot="1">
      <c r="A175" s="34" t="s">
        <v>166</v>
      </c>
      <c r="B175" s="35"/>
      <c r="C175" s="35"/>
      <c r="D175" s="35"/>
      <c r="E175" s="35"/>
      <c r="F175" s="36"/>
      <c r="G175" s="37"/>
      <c r="H175" s="40"/>
      <c r="I175" s="40"/>
      <c r="J175" s="40"/>
      <c r="K175" s="40"/>
      <c r="L175" s="37"/>
      <c r="M175" s="37"/>
      <c r="N175" s="37"/>
      <c r="O175" s="107"/>
      <c r="P175" s="107"/>
      <c r="Q175" s="24"/>
    </row>
    <row r="176" spans="1:17" ht="4.5" customHeight="1" thickBot="1">
      <c r="A176" s="38"/>
      <c r="B176" s="37"/>
      <c r="C176" s="39"/>
      <c r="D176" s="37"/>
      <c r="E176" s="37"/>
      <c r="F176" s="37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1"/>
    </row>
    <row r="177" spans="1:17" ht="15.75">
      <c r="A177" s="42" t="s">
        <v>13</v>
      </c>
      <c r="B177" s="43" t="s">
        <v>14</v>
      </c>
      <c r="C177" s="43" t="s">
        <v>15</v>
      </c>
      <c r="D177" s="43" t="s">
        <v>16</v>
      </c>
      <c r="E177" s="44" t="s">
        <v>17</v>
      </c>
      <c r="F177" s="45" t="s">
        <v>18</v>
      </c>
      <c r="G177" s="46" t="s">
        <v>19</v>
      </c>
      <c r="H177" s="43" t="s">
        <v>20</v>
      </c>
      <c r="I177" s="43" t="s">
        <v>20</v>
      </c>
      <c r="J177" s="43" t="s">
        <v>20</v>
      </c>
      <c r="K177" s="43" t="s">
        <v>21</v>
      </c>
      <c r="L177" s="43" t="s">
        <v>22</v>
      </c>
      <c r="M177" s="113" t="s">
        <v>23</v>
      </c>
      <c r="N177" s="114"/>
      <c r="O177" s="114"/>
      <c r="P177" s="115"/>
      <c r="Q177" s="108"/>
    </row>
    <row r="178" spans="1:17" ht="16.5" thickBot="1">
      <c r="A178" s="49"/>
      <c r="B178" s="50"/>
      <c r="C178" s="51" t="s">
        <v>24</v>
      </c>
      <c r="D178" s="52"/>
      <c r="E178" s="53" t="s">
        <v>25</v>
      </c>
      <c r="F178" s="53" t="s">
        <v>26</v>
      </c>
      <c r="G178" s="52" t="s">
        <v>27</v>
      </c>
      <c r="H178" s="52" t="s">
        <v>28</v>
      </c>
      <c r="I178" s="52" t="s">
        <v>29</v>
      </c>
      <c r="J178" s="52" t="s">
        <v>30</v>
      </c>
      <c r="K178" s="52" t="s">
        <v>24</v>
      </c>
      <c r="L178" s="52"/>
      <c r="M178" s="52" t="s">
        <v>31</v>
      </c>
      <c r="N178" s="52" t="s">
        <v>28</v>
      </c>
      <c r="O178" s="52" t="s">
        <v>29</v>
      </c>
      <c r="P178" s="52" t="s">
        <v>30</v>
      </c>
      <c r="Q178" s="54" t="s">
        <v>53</v>
      </c>
    </row>
    <row r="179" spans="1:17" ht="4.5" customHeight="1">
      <c r="A179" s="55"/>
      <c r="B179" s="56"/>
      <c r="C179" s="56"/>
      <c r="D179" s="56"/>
      <c r="E179" s="57"/>
      <c r="F179" s="57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8"/>
    </row>
    <row r="180" spans="1:17" ht="26.25">
      <c r="A180" s="59">
        <v>0.7618055555555556</v>
      </c>
      <c r="B180" s="65" t="s">
        <v>167</v>
      </c>
      <c r="C180" s="61"/>
      <c r="D180" s="62">
        <v>433</v>
      </c>
      <c r="E180" s="81" t="s">
        <v>168</v>
      </c>
      <c r="F180" s="81" t="s">
        <v>169</v>
      </c>
      <c r="G180" s="63" t="s">
        <v>170</v>
      </c>
      <c r="H180" s="65">
        <v>265</v>
      </c>
      <c r="I180" s="65"/>
      <c r="J180" s="65"/>
      <c r="K180" s="65">
        <v>44</v>
      </c>
      <c r="L180" s="66">
        <f>SUM(H180:J180)/3.8</f>
        <v>69.73684210526316</v>
      </c>
      <c r="M180" s="67">
        <v>1</v>
      </c>
      <c r="N180" s="67"/>
      <c r="O180" s="67"/>
      <c r="P180" s="67"/>
      <c r="Q180" s="68"/>
    </row>
    <row r="181" spans="1:17" ht="26.25">
      <c r="A181" s="59">
        <v>0.7562499999999694</v>
      </c>
      <c r="B181" s="65" t="s">
        <v>171</v>
      </c>
      <c r="C181" s="61" t="s">
        <v>24</v>
      </c>
      <c r="D181" s="62">
        <v>851</v>
      </c>
      <c r="E181" s="81" t="s">
        <v>172</v>
      </c>
      <c r="F181" s="81" t="s">
        <v>173</v>
      </c>
      <c r="G181" s="63" t="s">
        <v>174</v>
      </c>
      <c r="H181" s="65">
        <v>234</v>
      </c>
      <c r="I181" s="65"/>
      <c r="J181" s="65"/>
      <c r="K181" s="65">
        <v>37</v>
      </c>
      <c r="L181" s="66">
        <f>SUM(H181:J181)/3.8</f>
        <v>61.578947368421055</v>
      </c>
      <c r="M181" s="67">
        <v>2</v>
      </c>
      <c r="N181" s="67"/>
      <c r="O181" s="67"/>
      <c r="P181" s="67"/>
      <c r="Q181" s="68">
        <v>10</v>
      </c>
    </row>
    <row r="182" spans="1:17" ht="26.25">
      <c r="A182" s="59">
        <v>0.7451388888888595</v>
      </c>
      <c r="B182" s="65" t="s">
        <v>171</v>
      </c>
      <c r="C182" s="61"/>
      <c r="D182" s="62">
        <v>63</v>
      </c>
      <c r="E182" s="63" t="s">
        <v>175</v>
      </c>
      <c r="F182" s="63" t="s">
        <v>176</v>
      </c>
      <c r="G182" s="63" t="s">
        <v>177</v>
      </c>
      <c r="H182" s="65">
        <v>227</v>
      </c>
      <c r="I182" s="65"/>
      <c r="J182" s="65"/>
      <c r="K182" s="65">
        <v>37</v>
      </c>
      <c r="L182" s="66">
        <f>SUM(H182:J182)/3.8</f>
        <v>59.73684210526316</v>
      </c>
      <c r="M182" s="67">
        <v>3</v>
      </c>
      <c r="N182" s="67"/>
      <c r="O182" s="67"/>
      <c r="P182" s="67"/>
      <c r="Q182" s="68">
        <v>9</v>
      </c>
    </row>
    <row r="183" spans="1:17" ht="26.25">
      <c r="A183" s="59">
        <v>0.7506944444444145</v>
      </c>
      <c r="B183" s="65" t="s">
        <v>171</v>
      </c>
      <c r="C183" s="61" t="s">
        <v>24</v>
      </c>
      <c r="D183" s="62">
        <v>228</v>
      </c>
      <c r="E183" s="63" t="s">
        <v>161</v>
      </c>
      <c r="F183" s="63" t="s">
        <v>162</v>
      </c>
      <c r="G183" s="63" t="s">
        <v>163</v>
      </c>
      <c r="H183" s="65">
        <v>216</v>
      </c>
      <c r="I183" s="65"/>
      <c r="J183" s="65"/>
      <c r="K183" s="65">
        <v>36</v>
      </c>
      <c r="L183" s="66">
        <f>SUM(H183:J183)/3.8</f>
        <v>56.8421052631579</v>
      </c>
      <c r="M183" s="67">
        <v>4</v>
      </c>
      <c r="N183" s="67"/>
      <c r="O183" s="67"/>
      <c r="P183" s="67"/>
      <c r="Q183" s="68">
        <v>8</v>
      </c>
    </row>
    <row r="184" spans="1:17" ht="26.25">
      <c r="A184" s="59">
        <v>0.7340277777777496</v>
      </c>
      <c r="B184" s="65" t="s">
        <v>178</v>
      </c>
      <c r="C184" s="61" t="s">
        <v>24</v>
      </c>
      <c r="D184" s="62">
        <v>28</v>
      </c>
      <c r="E184" s="63" t="s">
        <v>153</v>
      </c>
      <c r="F184" s="63" t="s">
        <v>154</v>
      </c>
      <c r="G184" s="63" t="s">
        <v>155</v>
      </c>
      <c r="H184" s="65" t="s">
        <v>116</v>
      </c>
      <c r="I184" s="65"/>
      <c r="J184" s="65"/>
      <c r="K184" s="65"/>
      <c r="L184" s="66">
        <f>SUM(H184:J184)/2.8</f>
        <v>0</v>
      </c>
      <c r="M184" s="67" t="s">
        <v>116</v>
      </c>
      <c r="N184" s="67"/>
      <c r="O184" s="67"/>
      <c r="P184" s="67"/>
      <c r="Q184" s="68"/>
    </row>
    <row r="185" spans="1:17" ht="26.25">
      <c r="A185" s="59">
        <v>0.7395833333333046</v>
      </c>
      <c r="B185" s="65" t="s">
        <v>178</v>
      </c>
      <c r="C185" s="61"/>
      <c r="D185" s="62">
        <v>394</v>
      </c>
      <c r="E185" s="63" t="s">
        <v>156</v>
      </c>
      <c r="F185" s="63" t="s">
        <v>157</v>
      </c>
      <c r="G185" s="64"/>
      <c r="H185" s="65" t="s">
        <v>116</v>
      </c>
      <c r="I185" s="65"/>
      <c r="J185" s="65"/>
      <c r="K185" s="65"/>
      <c r="L185" s="66">
        <f>SUM(H185:J185)/2.8</f>
        <v>0</v>
      </c>
      <c r="M185" s="67" t="s">
        <v>116</v>
      </c>
      <c r="N185" s="67"/>
      <c r="O185" s="67"/>
      <c r="P185" s="67"/>
      <c r="Q185" s="68"/>
    </row>
    <row r="186" spans="1:17" ht="15.75">
      <c r="A186" s="59">
        <v>0.7673611111111112</v>
      </c>
      <c r="B186" s="65"/>
      <c r="C186" s="65" t="s">
        <v>41</v>
      </c>
      <c r="D186" s="65"/>
      <c r="E186" s="65"/>
      <c r="F186" s="65"/>
      <c r="G186" s="65"/>
      <c r="H186" s="65"/>
      <c r="I186" s="65"/>
      <c r="J186" s="65"/>
      <c r="K186" s="65"/>
      <c r="L186" s="66"/>
      <c r="M186" s="67"/>
      <c r="N186" s="67"/>
      <c r="O186" s="67"/>
      <c r="P186" s="67"/>
      <c r="Q186" s="68"/>
    </row>
    <row r="187" spans="1:17" ht="4.5" customHeight="1" thickBot="1">
      <c r="A187" s="70"/>
      <c r="B187" s="71"/>
      <c r="C187" s="72"/>
      <c r="D187" s="73"/>
      <c r="E187" s="74"/>
      <c r="F187" s="74"/>
      <c r="G187" s="75"/>
      <c r="H187" s="71"/>
      <c r="I187" s="71"/>
      <c r="J187" s="71"/>
      <c r="K187" s="71"/>
      <c r="L187" s="76"/>
      <c r="M187" s="77"/>
      <c r="N187" s="77"/>
      <c r="O187" s="77"/>
      <c r="P187" s="77"/>
      <c r="Q187" s="78"/>
    </row>
    <row r="188" spans="1:17" ht="15.75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</row>
  </sheetData>
  <mergeCells count="154">
    <mergeCell ref="M177:P177"/>
    <mergeCell ref="A173:F173"/>
    <mergeCell ref="H173:K173"/>
    <mergeCell ref="O173:P175"/>
    <mergeCell ref="A174:F174"/>
    <mergeCell ref="H174:K174"/>
    <mergeCell ref="A175:F175"/>
    <mergeCell ref="A172:F172"/>
    <mergeCell ref="H172:K172"/>
    <mergeCell ref="M172:O172"/>
    <mergeCell ref="P172:Q172"/>
    <mergeCell ref="M164:P164"/>
    <mergeCell ref="A171:F171"/>
    <mergeCell ref="G171:L171"/>
    <mergeCell ref="M171:O171"/>
    <mergeCell ref="A160:F160"/>
    <mergeCell ref="H160:K160"/>
    <mergeCell ref="O160:P162"/>
    <mergeCell ref="A161:F161"/>
    <mergeCell ref="H161:K161"/>
    <mergeCell ref="A162:F162"/>
    <mergeCell ref="A159:F159"/>
    <mergeCell ref="H159:K159"/>
    <mergeCell ref="M159:O159"/>
    <mergeCell ref="P159:Q159"/>
    <mergeCell ref="M148:P148"/>
    <mergeCell ref="A158:F158"/>
    <mergeCell ref="G158:L158"/>
    <mergeCell ref="M158:O158"/>
    <mergeCell ref="A144:F144"/>
    <mergeCell ref="H144:K144"/>
    <mergeCell ref="O144:P146"/>
    <mergeCell ref="A145:F145"/>
    <mergeCell ref="H145:K145"/>
    <mergeCell ref="A146:F146"/>
    <mergeCell ref="A143:F143"/>
    <mergeCell ref="H143:K143"/>
    <mergeCell ref="M143:O143"/>
    <mergeCell ref="P143:Q143"/>
    <mergeCell ref="M129:P129"/>
    <mergeCell ref="A142:F142"/>
    <mergeCell ref="G142:L142"/>
    <mergeCell ref="M142:O142"/>
    <mergeCell ref="A125:F125"/>
    <mergeCell ref="H125:K125"/>
    <mergeCell ref="O125:P127"/>
    <mergeCell ref="A126:F126"/>
    <mergeCell ref="H126:K126"/>
    <mergeCell ref="A127:F127"/>
    <mergeCell ref="A124:F124"/>
    <mergeCell ref="H124:K124"/>
    <mergeCell ref="M124:O124"/>
    <mergeCell ref="P124:Q124"/>
    <mergeCell ref="M113:P113"/>
    <mergeCell ref="A123:F123"/>
    <mergeCell ref="G123:L123"/>
    <mergeCell ref="M123:O123"/>
    <mergeCell ref="A109:F109"/>
    <mergeCell ref="H109:K109"/>
    <mergeCell ref="O109:P111"/>
    <mergeCell ref="A110:F110"/>
    <mergeCell ref="H110:K110"/>
    <mergeCell ref="A111:F111"/>
    <mergeCell ref="A108:F108"/>
    <mergeCell ref="H108:K108"/>
    <mergeCell ref="M108:O108"/>
    <mergeCell ref="P108:Q108"/>
    <mergeCell ref="M92:P92"/>
    <mergeCell ref="A107:F107"/>
    <mergeCell ref="G107:L107"/>
    <mergeCell ref="M107:O107"/>
    <mergeCell ref="A88:F88"/>
    <mergeCell ref="H88:K88"/>
    <mergeCell ref="O88:P90"/>
    <mergeCell ref="A89:F89"/>
    <mergeCell ref="H89:K89"/>
    <mergeCell ref="A90:F90"/>
    <mergeCell ref="A87:F87"/>
    <mergeCell ref="H87:K87"/>
    <mergeCell ref="M87:O87"/>
    <mergeCell ref="P87:Q87"/>
    <mergeCell ref="M72:P72"/>
    <mergeCell ref="A86:F86"/>
    <mergeCell ref="G86:L86"/>
    <mergeCell ref="M86:O86"/>
    <mergeCell ref="A68:F68"/>
    <mergeCell ref="H68:K68"/>
    <mergeCell ref="O68:P70"/>
    <mergeCell ref="A69:F69"/>
    <mergeCell ref="H69:K69"/>
    <mergeCell ref="A70:F70"/>
    <mergeCell ref="A67:F67"/>
    <mergeCell ref="H67:K67"/>
    <mergeCell ref="M67:O67"/>
    <mergeCell ref="P67:Q67"/>
    <mergeCell ref="M52:P52"/>
    <mergeCell ref="A66:F66"/>
    <mergeCell ref="G66:L66"/>
    <mergeCell ref="M66:O66"/>
    <mergeCell ref="A48:F48"/>
    <mergeCell ref="H48:K48"/>
    <mergeCell ref="O48:P50"/>
    <mergeCell ref="A49:F49"/>
    <mergeCell ref="H49:K49"/>
    <mergeCell ref="A50:F50"/>
    <mergeCell ref="A47:F47"/>
    <mergeCell ref="H47:K47"/>
    <mergeCell ref="M47:O47"/>
    <mergeCell ref="P47:Q47"/>
    <mergeCell ref="M38:P38"/>
    <mergeCell ref="A46:F46"/>
    <mergeCell ref="G46:L46"/>
    <mergeCell ref="M46:O46"/>
    <mergeCell ref="A34:F34"/>
    <mergeCell ref="H34:K34"/>
    <mergeCell ref="O34:P36"/>
    <mergeCell ref="A35:F35"/>
    <mergeCell ref="H35:K35"/>
    <mergeCell ref="A36:F36"/>
    <mergeCell ref="A33:F33"/>
    <mergeCell ref="H33:K33"/>
    <mergeCell ref="M33:O33"/>
    <mergeCell ref="P33:Q33"/>
    <mergeCell ref="M22:P22"/>
    <mergeCell ref="A32:F32"/>
    <mergeCell ref="G32:L32"/>
    <mergeCell ref="M32:O32"/>
    <mergeCell ref="A18:F18"/>
    <mergeCell ref="H18:K18"/>
    <mergeCell ref="O18:P20"/>
    <mergeCell ref="A19:F19"/>
    <mergeCell ref="H19:K19"/>
    <mergeCell ref="A20:F20"/>
    <mergeCell ref="A17:F17"/>
    <mergeCell ref="H17:K17"/>
    <mergeCell ref="M17:O17"/>
    <mergeCell ref="P17:Q17"/>
    <mergeCell ref="M7:P7"/>
    <mergeCell ref="A16:F16"/>
    <mergeCell ref="G16:L16"/>
    <mergeCell ref="M16:O16"/>
    <mergeCell ref="P2:Q2"/>
    <mergeCell ref="A3:F3"/>
    <mergeCell ref="H3:K3"/>
    <mergeCell ref="O3:P5"/>
    <mergeCell ref="A4:F4"/>
    <mergeCell ref="H4:K4"/>
    <mergeCell ref="A5:F5"/>
    <mergeCell ref="A1:F1"/>
    <mergeCell ref="G1:L1"/>
    <mergeCell ref="M1:O1"/>
    <mergeCell ref="A2:F2"/>
    <mergeCell ref="H2:K2"/>
    <mergeCell ref="M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2010-10-21T18:25:19Z</dcterms:created>
  <dcterms:modified xsi:type="dcterms:W3CDTF">2010-10-21T18:32:14Z</dcterms:modified>
  <cp:category/>
  <cp:version/>
  <cp:contentType/>
  <cp:contentStatus/>
</cp:coreProperties>
</file>