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040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Maz</author>
  </authors>
  <commentList>
    <comment ref="H177" authorId="0">
      <text>
        <r>
          <rPr>
            <b/>
            <sz val="8"/>
            <rFont val="Tahoma"/>
            <family val="0"/>
          </rPr>
          <t>Maz: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216  36  60.00</t>
        </r>
      </text>
    </comment>
  </commentList>
</comments>
</file>

<file path=xl/sharedStrings.xml><?xml version="1.0" encoding="utf-8"?>
<sst xmlns="http://schemas.openxmlformats.org/spreadsheetml/2006/main" count="752" uniqueCount="213">
  <si>
    <t>Step by Step Dressage</t>
  </si>
  <si>
    <t xml:space="preserve"> @Royal Leisure Centre</t>
  </si>
  <si>
    <t xml:space="preserve">Starters: </t>
  </si>
  <si>
    <t>Thursday 21st July 2011</t>
  </si>
  <si>
    <t>Judge:</t>
  </si>
  <si>
    <t>Mrs Jane Bwye[6]</t>
  </si>
  <si>
    <t xml:space="preserve">Avr %      </t>
  </si>
  <si>
    <t>Class 1</t>
  </si>
  <si>
    <t>Writer:</t>
  </si>
  <si>
    <t>Own</t>
  </si>
  <si>
    <t>KBIS</t>
  </si>
  <si>
    <t>OUTDOOR ARENA 2</t>
  </si>
  <si>
    <t>Preliminary 15 Winter Qualifier</t>
  </si>
  <si>
    <t xml:space="preserve">Time </t>
  </si>
  <si>
    <t>Test</t>
  </si>
  <si>
    <t>Sect</t>
  </si>
  <si>
    <t>No</t>
  </si>
  <si>
    <t>Horse</t>
  </si>
  <si>
    <t>Rider            Group</t>
  </si>
  <si>
    <t>Age Sex</t>
  </si>
  <si>
    <t>Marks</t>
  </si>
  <si>
    <t>Col</t>
  </si>
  <si>
    <t>%</t>
  </si>
  <si>
    <t>Placings</t>
  </si>
  <si>
    <t xml:space="preserve"> </t>
  </si>
  <si>
    <t>Reg</t>
  </si>
  <si>
    <t>Reg              Owner</t>
  </si>
  <si>
    <t>Breeding</t>
  </si>
  <si>
    <t>Open</t>
  </si>
  <si>
    <t>Rest</t>
  </si>
  <si>
    <t>T</t>
  </si>
  <si>
    <t>O/all</t>
  </si>
  <si>
    <t>DM</t>
  </si>
  <si>
    <t>R</t>
  </si>
  <si>
    <t>Early Affair
52463 05120</t>
  </si>
  <si>
    <t>Maria Draper    7
11045    Rider</t>
  </si>
  <si>
    <t>9G
ID/TB</t>
  </si>
  <si>
    <t>Wyvern of Bellhouse
47974 09118</t>
  </si>
  <si>
    <t>Alison Jones    7
94102    Rider</t>
  </si>
  <si>
    <t>8M
BSH</t>
  </si>
  <si>
    <t xml:space="preserve">Midnight Karla Rose
</t>
  </si>
  <si>
    <t xml:space="preserve">Janet Chamberlain    
356654    </t>
  </si>
  <si>
    <t>Piete
48869 12109</t>
  </si>
  <si>
    <t>Helen Pittick    8
224286    Rider</t>
  </si>
  <si>
    <t>6G
Dutch WB</t>
  </si>
  <si>
    <t>End</t>
  </si>
  <si>
    <t>Mrs Margaret Drewe[3]</t>
  </si>
  <si>
    <t>Class 2</t>
  </si>
  <si>
    <t>Mrs Valerie Jacks</t>
  </si>
  <si>
    <t>OUTDOOR ARENA 1</t>
  </si>
  <si>
    <t>Preliminary 19 Winter Qualifier</t>
  </si>
  <si>
    <t>Bella
52647 06123</t>
  </si>
  <si>
    <t xml:space="preserve">Caroline Xuereb    8
215740    </t>
  </si>
  <si>
    <t>Meridon
49270 02128</t>
  </si>
  <si>
    <t>Kim Eades    7
328758    Rider</t>
  </si>
  <si>
    <t>13M
Unknown</t>
  </si>
  <si>
    <t xml:space="preserve">Hey Ho
</t>
  </si>
  <si>
    <t>Kevin Urwin    8
333301    Rider</t>
  </si>
  <si>
    <t>Mrs Marion Hollands[3]</t>
  </si>
  <si>
    <t>Class 3</t>
  </si>
  <si>
    <t>Miss Margaret Boniface</t>
  </si>
  <si>
    <t>STEP BY STEP</t>
  </si>
  <si>
    <t>Novice 22 Winter</t>
  </si>
  <si>
    <t>O</t>
  </si>
  <si>
    <t>Don Castello
49126 01110</t>
  </si>
  <si>
    <t xml:space="preserve">Sian Sheridan    
60640    </t>
  </si>
  <si>
    <t>6G
Danish WB</t>
  </si>
  <si>
    <t>Traveling Romantic Liaison
52711</t>
  </si>
  <si>
    <t>Natalie Chapman    
238562</t>
  </si>
  <si>
    <t xml:space="preserve">Hey Jude II
44660 </t>
  </si>
  <si>
    <t>Danny Davies    7
285439    Rider</t>
  </si>
  <si>
    <t>16M
NWB</t>
  </si>
  <si>
    <t>Val Rubilah
49020 01128</t>
  </si>
  <si>
    <t>Caroline Cooper    5
168068   Mrs Jane Moyers</t>
  </si>
  <si>
    <t>5G
Oldenburg</t>
  </si>
  <si>
    <t>Titan
50528 08119</t>
  </si>
  <si>
    <t>Tessa Seed    7
219487    Rider</t>
  </si>
  <si>
    <t>6G
WB</t>
  </si>
  <si>
    <t xml:space="preserve">Konfident
43218 </t>
  </si>
  <si>
    <t>Janet Gee    6
121754    Rider</t>
  </si>
  <si>
    <t>11G
Trakehner</t>
  </si>
  <si>
    <t>7=</t>
  </si>
  <si>
    <t xml:space="preserve">Origan
44793 </t>
  </si>
  <si>
    <t>Carolyne Allen   7
286532    Rider</t>
  </si>
  <si>
    <t>8G
Selle Francais</t>
  </si>
  <si>
    <t xml:space="preserve">Davina
37799 </t>
  </si>
  <si>
    <t>Samantha Ashford    6
35661    Rider</t>
  </si>
  <si>
    <t>7M
Hanoverian</t>
  </si>
  <si>
    <t>Ustra
50761</t>
  </si>
  <si>
    <t>Jo Jackson    6
139262    Rider</t>
  </si>
  <si>
    <t>10M
KWPN</t>
  </si>
  <si>
    <t>Traveling First Edition
36685</t>
  </si>
  <si>
    <t>Jasmine Ellis    
238570</t>
  </si>
  <si>
    <t>Indies Playboy
52779 06126</t>
  </si>
  <si>
    <t>Sophie Brooks    8
357537    Rider</t>
  </si>
  <si>
    <t>Maybe Maisie
41175 08113</t>
  </si>
  <si>
    <t>Emma Leary    7
255629    Rider</t>
  </si>
  <si>
    <t>9M
Trad Cob</t>
  </si>
  <si>
    <t>Sir Darco
36604</t>
  </si>
  <si>
    <t>Sukie Gibbs    8
265861    Rider</t>
  </si>
  <si>
    <t>8G
Belgian WB</t>
  </si>
  <si>
    <t xml:space="preserve">Zarlequeen
45752 </t>
  </si>
  <si>
    <t>Danny Davies   7
285439    Rider</t>
  </si>
  <si>
    <t>16M
AES</t>
  </si>
  <si>
    <t>Mrs Gill Johnson[4]</t>
  </si>
  <si>
    <t>Class 4</t>
  </si>
  <si>
    <t>Mrs Lynne Brown</t>
  </si>
  <si>
    <t>BLUE CHIP</t>
  </si>
  <si>
    <t>Novice 38 Winter Qualifier</t>
  </si>
  <si>
    <t>High Hoes High Society
52170 04126</t>
  </si>
  <si>
    <t>Richard Black    4
125431 Ms N C Callam</t>
  </si>
  <si>
    <t>6M
Hanoverian</t>
  </si>
  <si>
    <t>Zippo
49619</t>
  </si>
  <si>
    <t>Hollie Lewis    2
118907   Karen Brown</t>
  </si>
  <si>
    <t>7S
Dutch</t>
  </si>
  <si>
    <t>8=</t>
  </si>
  <si>
    <t>Vivaldie II
49408 03120</t>
  </si>
  <si>
    <t>Suzanne Church    8
327840    Rider</t>
  </si>
  <si>
    <t>9G
KWPN</t>
  </si>
  <si>
    <t>5=</t>
  </si>
  <si>
    <t>2=</t>
  </si>
  <si>
    <t>4=</t>
  </si>
  <si>
    <t>Almshorn
50564 08115</t>
  </si>
  <si>
    <t>Wellow Dillon
50721 09119</t>
  </si>
  <si>
    <t>Val Hall    7
110124    Rider</t>
  </si>
  <si>
    <t xml:space="preserve">11G
New Forest </t>
  </si>
  <si>
    <t>13=</t>
  </si>
  <si>
    <t>Fielden Fellow
39224 01120</t>
  </si>
  <si>
    <t>Vicky Humber    7
240176 MrsB Dorward</t>
  </si>
  <si>
    <t>12G
Piebald</t>
  </si>
  <si>
    <t>Mrs Chloe Denny[4]</t>
  </si>
  <si>
    <t>Class 5</t>
  </si>
  <si>
    <t>Miss Natalie Pierce</t>
  </si>
  <si>
    <t>Elementary 43 Winter</t>
  </si>
  <si>
    <t>Little Fella
42643 06116</t>
  </si>
  <si>
    <t>Mel Breen    6
153583  Jenny Curtis</t>
  </si>
  <si>
    <t>8G
Irish</t>
  </si>
  <si>
    <t xml:space="preserve">The Dauphin
37173 </t>
  </si>
  <si>
    <t>Sally Rees    6
15733    Rider</t>
  </si>
  <si>
    <t>10G
Holstein</t>
  </si>
  <si>
    <t xml:space="preserve">Azabache
</t>
  </si>
  <si>
    <t xml:space="preserve">Mandy O'Nion    8
</t>
  </si>
  <si>
    <t>8S
PRE</t>
  </si>
  <si>
    <t>Milligan's Way
38274 09110</t>
  </si>
  <si>
    <t>Claire Milligan    6
122610    Rider</t>
  </si>
  <si>
    <t>12G
TB x ID</t>
  </si>
  <si>
    <t>San Sauve Prince
52609 06128</t>
  </si>
  <si>
    <t>Ros Head    8
355917    Rider</t>
  </si>
  <si>
    <t>13G
ISH</t>
  </si>
  <si>
    <t>Miss Jane Kendall[3]</t>
  </si>
  <si>
    <t>Class 6</t>
  </si>
  <si>
    <t>Mrs Jenny Batty</t>
  </si>
  <si>
    <t>EQUITOP MYOPLAST</t>
  </si>
  <si>
    <t>Elementary 58 Winter Qualifier</t>
  </si>
  <si>
    <t>King's Diplomat
46654 04119</t>
  </si>
  <si>
    <t>Ken Spencer    6
300799  Judith King &amp; Rider</t>
  </si>
  <si>
    <t>14G
Brit WB</t>
  </si>
  <si>
    <t>WD</t>
  </si>
  <si>
    <t>Top Vegas
47076 06113</t>
  </si>
  <si>
    <t>Laura Tinkler    6
182800    Rider</t>
  </si>
  <si>
    <t>DNA</t>
  </si>
  <si>
    <t>Class 7</t>
  </si>
  <si>
    <t>Medium 64 Winter</t>
  </si>
  <si>
    <t>Call Me Lastrup
42301 0411</t>
  </si>
  <si>
    <t>Mandy Brown    3
37001    Rider</t>
  </si>
  <si>
    <t>Chewie Louie
44047 07126</t>
  </si>
  <si>
    <t>Antonia Forster    2
51144    Rider</t>
  </si>
  <si>
    <t>KWPN</t>
  </si>
  <si>
    <t>Class 8</t>
  </si>
  <si>
    <t>ALBION</t>
  </si>
  <si>
    <t>Medium 75 Winter Qualifier</t>
  </si>
  <si>
    <t>Seren Benfro
47031 05128</t>
  </si>
  <si>
    <t>Joshua Hill    7
300446    Rider</t>
  </si>
  <si>
    <t xml:space="preserve">7G
</t>
  </si>
  <si>
    <t>Ms Debby Lush[1]</t>
  </si>
  <si>
    <t>Classes 9</t>
  </si>
  <si>
    <t>Mrs Julie Robinson</t>
  </si>
  <si>
    <t>AM85   340
A100   320
PSG   380
GP   470</t>
  </si>
  <si>
    <t>Pick a Test  AM85/A100/PSG/GP/Pony Team Test</t>
  </si>
  <si>
    <t>AM85</t>
  </si>
  <si>
    <t>Hoffman's Rubin
28352 08119</t>
  </si>
  <si>
    <t>Janine Thornton    4
190179    Rider</t>
  </si>
  <si>
    <t>16M
Westphalian</t>
  </si>
  <si>
    <t>A100</t>
  </si>
  <si>
    <t xml:space="preserve">Claudia II
24895 </t>
  </si>
  <si>
    <t>Kirsty Walker    5
164232    Rider</t>
  </si>
  <si>
    <t>15M
ID x TB</t>
  </si>
  <si>
    <t>Pelicano
50037 06111</t>
  </si>
  <si>
    <t>K Tapscott    3
51462    Rider</t>
  </si>
  <si>
    <t>14S
Lusitano</t>
  </si>
  <si>
    <t>PSG</t>
  </si>
  <si>
    <t>Jazz II
32740 01120</t>
  </si>
  <si>
    <t>Sarah Williams    2A
42005   Rider</t>
  </si>
  <si>
    <t>Cornish Promise
22818</t>
  </si>
  <si>
    <t>Badr Al-Omran    2
90298 David Gunner</t>
  </si>
  <si>
    <t>15G
Irish x</t>
  </si>
  <si>
    <t>GP</t>
  </si>
  <si>
    <t>Desiderata
17039</t>
  </si>
  <si>
    <t>Sarah Sjoholm-Patience   2A?
292516     Becky Whitcombe</t>
  </si>
  <si>
    <t>16M
Hanoverian</t>
  </si>
  <si>
    <t>Essentially Diniall
36657 05100</t>
  </si>
  <si>
    <t>Maxime Whalley    5
170127    Rider</t>
  </si>
  <si>
    <t>10G
Hanoverian</t>
  </si>
  <si>
    <t>PTT</t>
  </si>
  <si>
    <t>HC</t>
  </si>
  <si>
    <t>Class 10</t>
  </si>
  <si>
    <t>Advanced Medium 98 Winter Qualifier</t>
  </si>
  <si>
    <t>Rescue Remedy
30793 04110</t>
  </si>
  <si>
    <t>Stella Gibbs    2
15725    Rider</t>
  </si>
  <si>
    <t>15G
Irish Sport Horse</t>
  </si>
  <si>
    <t>Class 11</t>
  </si>
  <si>
    <t>INT  380
GP   470</t>
  </si>
  <si>
    <t>PYO Any FEI Test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</si>
</sst>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23">
    <font>
      <sz val="12"/>
      <name val="Times New Roman"/>
      <family val="0"/>
    </font>
    <font>
      <b/>
      <i/>
      <u val="single"/>
      <sz val="20"/>
      <color indexed="12"/>
      <name val="Times New Roman"/>
      <family val="1"/>
    </font>
    <font>
      <b/>
      <i/>
      <u val="single"/>
      <sz val="16"/>
      <color indexed="12"/>
      <name val="Times New Roman"/>
      <family val="1"/>
    </font>
    <font>
      <b/>
      <i/>
      <sz val="14"/>
      <name val="Times New Roman"/>
      <family val="1"/>
    </font>
    <font>
      <b/>
      <i/>
      <sz val="8"/>
      <name val="Times New Roman"/>
      <family val="1"/>
    </font>
    <font>
      <i/>
      <u val="single"/>
      <sz val="14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4"/>
      <name val="Times New Roman"/>
      <family val="1"/>
    </font>
    <font>
      <i/>
      <sz val="8"/>
      <name val="Times New Roman"/>
      <family val="1"/>
    </font>
    <font>
      <b/>
      <i/>
      <u val="single"/>
      <sz val="14"/>
      <name val="Times New Roman"/>
      <family val="1"/>
    </font>
    <font>
      <b/>
      <i/>
      <u val="single"/>
      <sz val="14"/>
      <color indexed="10"/>
      <name val="Times New Roman"/>
      <family val="1"/>
    </font>
    <font>
      <i/>
      <sz val="10"/>
      <name val="Times New Roman"/>
      <family val="1"/>
    </font>
    <font>
      <i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3"/>
      <name val="Times New Roman"/>
      <family val="1"/>
    </font>
    <font>
      <b/>
      <i/>
      <sz val="10"/>
      <color indexed="52"/>
      <name val="Times New Roman"/>
      <family val="1"/>
    </font>
    <font>
      <b/>
      <i/>
      <sz val="10"/>
      <color indexed="60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sz val="10"/>
      <name val="Tahoma"/>
      <family val="2"/>
    </font>
    <font>
      <b/>
      <sz val="8"/>
      <name val="Times New Roman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3" fillId="0" borderId="6" xfId="0" applyFont="1" applyBorder="1" applyAlignment="1">
      <alignment horizontal="left" vertical="top"/>
    </xf>
    <xf numFmtId="0" fontId="4" fillId="0" borderId="7" xfId="0" applyFont="1" applyBorder="1" applyAlignment="1">
      <alignment vertical="top"/>
    </xf>
    <xf numFmtId="0" fontId="3" fillId="0" borderId="0" xfId="0" applyFont="1" applyBorder="1" applyAlignment="1">
      <alignment horizontal="left" vertical="top"/>
    </xf>
    <xf numFmtId="0" fontId="5" fillId="0" borderId="8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right" vertical="top"/>
    </xf>
    <xf numFmtId="0" fontId="6" fillId="0" borderId="0" xfId="0" applyFont="1" applyBorder="1" applyAlignment="1">
      <alignment horizontal="left"/>
    </xf>
    <xf numFmtId="0" fontId="3" fillId="0" borderId="4" xfId="0" applyFont="1" applyBorder="1" applyAlignment="1">
      <alignment vertical="top"/>
    </xf>
    <xf numFmtId="0" fontId="3" fillId="0" borderId="5" xfId="0" applyFont="1" applyBorder="1" applyAlignment="1">
      <alignment vertical="top"/>
    </xf>
    <xf numFmtId="0" fontId="3" fillId="0" borderId="7" xfId="0" applyFont="1" applyBorder="1" applyAlignment="1">
      <alignment vertical="top"/>
    </xf>
    <xf numFmtId="2" fontId="3" fillId="0" borderId="4" xfId="0" applyNumberFormat="1" applyFont="1" applyBorder="1" applyAlignment="1" applyProtection="1">
      <alignment horizontal="center" vertical="top"/>
      <protection/>
    </xf>
    <xf numFmtId="2" fontId="3" fillId="0" borderId="7" xfId="0" applyNumberFormat="1" applyFont="1" applyBorder="1" applyAlignment="1" applyProtection="1">
      <alignment horizontal="center" vertical="top"/>
      <protection/>
    </xf>
    <xf numFmtId="0" fontId="7" fillId="0" borderId="0" xfId="0" applyFont="1" applyBorder="1" applyAlignment="1">
      <alignment horizontal="right" vertical="top"/>
    </xf>
    <xf numFmtId="0" fontId="7" fillId="0" borderId="0" xfId="0" applyFont="1" applyAlignment="1">
      <alignment horizontal="left"/>
    </xf>
    <xf numFmtId="0" fontId="8" fillId="0" borderId="0" xfId="0" applyFont="1" applyBorder="1" applyAlignment="1">
      <alignment vertical="top"/>
    </xf>
    <xf numFmtId="0" fontId="8" fillId="0" borderId="0" xfId="0" applyFont="1" applyBorder="1" applyAlignment="1">
      <alignment horizontal="left" vertical="top"/>
    </xf>
    <xf numFmtId="0" fontId="9" fillId="0" borderId="2" xfId="0" applyFont="1" applyBorder="1" applyAlignment="1">
      <alignment horizontal="center" wrapText="1"/>
    </xf>
    <xf numFmtId="0" fontId="7" fillId="0" borderId="9" xfId="0" applyFont="1" applyBorder="1" applyAlignment="1">
      <alignment vertical="top"/>
    </xf>
    <xf numFmtId="0" fontId="7" fillId="0" borderId="0" xfId="0" applyFont="1" applyBorder="1" applyAlignment="1">
      <alignment horizontal="left" vertical="top"/>
    </xf>
    <xf numFmtId="0" fontId="9" fillId="0" borderId="0" xfId="0" applyFont="1" applyBorder="1" applyAlignment="1">
      <alignment horizontal="center" wrapText="1"/>
    </xf>
    <xf numFmtId="0" fontId="7" fillId="0" borderId="0" xfId="0" applyFont="1" applyBorder="1" applyAlignment="1">
      <alignment vertical="top"/>
    </xf>
    <xf numFmtId="0" fontId="10" fillId="0" borderId="1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0" fillId="0" borderId="10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7" fillId="0" borderId="8" xfId="0" applyFont="1" applyBorder="1" applyAlignment="1">
      <alignment vertical="top"/>
    </xf>
    <xf numFmtId="0" fontId="7" fillId="0" borderId="2" xfId="0" applyFont="1" applyBorder="1" applyAlignment="1">
      <alignment vertical="top"/>
    </xf>
    <xf numFmtId="0" fontId="7" fillId="0" borderId="0" xfId="0" applyFont="1" applyBorder="1" applyAlignment="1">
      <alignment/>
    </xf>
    <xf numFmtId="0" fontId="7" fillId="0" borderId="9" xfId="0" applyFont="1" applyBorder="1" applyAlignment="1">
      <alignment/>
    </xf>
    <xf numFmtId="0" fontId="6" fillId="0" borderId="13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6" fillId="0" borderId="14" xfId="0" applyFont="1" applyBorder="1" applyAlignment="1">
      <alignment horizontal="left" vertical="top"/>
    </xf>
    <xf numFmtId="0" fontId="6" fillId="0" borderId="14" xfId="0" applyFont="1" applyBorder="1" applyAlignment="1">
      <alignment horizontal="center" vertical="top"/>
    </xf>
    <xf numFmtId="0" fontId="7" fillId="0" borderId="15" xfId="0" applyFont="1" applyBorder="1" applyAlignment="1">
      <alignment vertical="top"/>
    </xf>
    <xf numFmtId="0" fontId="6" fillId="0" borderId="16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6" fillId="0" borderId="18" xfId="0" applyFont="1" applyBorder="1" applyAlignment="1">
      <alignment horizontal="center" vertical="top"/>
    </xf>
    <xf numFmtId="0" fontId="6" fillId="0" borderId="19" xfId="0" applyFont="1" applyBorder="1" applyAlignment="1">
      <alignment horizontal="center" vertical="top"/>
    </xf>
    <xf numFmtId="0" fontId="6" fillId="0" borderId="19" xfId="0" applyFont="1" applyBorder="1" applyAlignment="1">
      <alignment horizontal="left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6" fillId="0" borderId="22" xfId="0" applyFont="1" applyBorder="1" applyAlignment="1">
      <alignment horizontal="center" vertical="top"/>
    </xf>
    <xf numFmtId="0" fontId="6" fillId="0" borderId="22" xfId="0" applyFont="1" applyBorder="1" applyAlignment="1">
      <alignment horizontal="left" vertical="top"/>
    </xf>
    <xf numFmtId="0" fontId="6" fillId="0" borderId="23" xfId="0" applyFont="1" applyBorder="1" applyAlignment="1">
      <alignment horizontal="center" vertical="top"/>
    </xf>
    <xf numFmtId="20" fontId="12" fillId="0" borderId="24" xfId="0" applyNumberFormat="1" applyFont="1" applyFill="1" applyBorder="1" applyAlignment="1">
      <alignment/>
    </xf>
    <xf numFmtId="0" fontId="12" fillId="0" borderId="24" xfId="0" applyFont="1" applyFill="1" applyBorder="1" applyAlignment="1">
      <alignment/>
    </xf>
    <xf numFmtId="0" fontId="12" fillId="0" borderId="24" xfId="0" applyFont="1" applyFill="1" applyBorder="1" applyAlignment="1">
      <alignment horizontal="center" vertical="top"/>
    </xf>
    <xf numFmtId="1" fontId="12" fillId="0" borderId="24" xfId="0" applyNumberFormat="1" applyFont="1" applyFill="1" applyBorder="1" applyAlignment="1">
      <alignment horizontal="center" vertical="top"/>
    </xf>
    <xf numFmtId="0" fontId="12" fillId="0" borderId="24" xfId="0" applyFont="1" applyFill="1" applyBorder="1" applyAlignment="1">
      <alignment wrapText="1"/>
    </xf>
    <xf numFmtId="0" fontId="12" fillId="0" borderId="24" xfId="0" applyFont="1" applyFill="1" applyBorder="1" applyAlignment="1">
      <alignment horizontal="left" wrapText="1"/>
    </xf>
    <xf numFmtId="0" fontId="12" fillId="0" borderId="24" xfId="0" applyFont="1" applyBorder="1" applyAlignment="1">
      <alignment/>
    </xf>
    <xf numFmtId="2" fontId="12" fillId="0" borderId="24" xfId="0" applyNumberFormat="1" applyFont="1" applyBorder="1" applyAlignment="1">
      <alignment/>
    </xf>
    <xf numFmtId="0" fontId="13" fillId="0" borderId="24" xfId="0" applyFont="1" applyBorder="1" applyAlignment="1">
      <alignment horizontal="right"/>
    </xf>
    <xf numFmtId="0" fontId="13" fillId="0" borderId="24" xfId="0" applyFont="1" applyBorder="1" applyAlignment="1">
      <alignment/>
    </xf>
    <xf numFmtId="0" fontId="12" fillId="0" borderId="25" xfId="0" applyFont="1" applyBorder="1" applyAlignment="1">
      <alignment/>
    </xf>
    <xf numFmtId="20" fontId="12" fillId="0" borderId="26" xfId="0" applyNumberFormat="1" applyFont="1" applyBorder="1" applyAlignment="1">
      <alignment/>
    </xf>
    <xf numFmtId="0" fontId="12" fillId="0" borderId="24" xfId="0" applyFont="1" applyBorder="1" applyAlignment="1">
      <alignment/>
    </xf>
    <xf numFmtId="0" fontId="12" fillId="0" borderId="24" xfId="0" applyFont="1" applyBorder="1" applyAlignment="1">
      <alignment horizontal="center" vertical="top"/>
    </xf>
    <xf numFmtId="1" fontId="12" fillId="0" borderId="24" xfId="0" applyNumberFormat="1" applyFont="1" applyBorder="1" applyAlignment="1">
      <alignment horizontal="center" vertical="top"/>
    </xf>
    <xf numFmtId="0" fontId="12" fillId="0" borderId="24" xfId="0" applyFont="1" applyBorder="1" applyAlignment="1">
      <alignment wrapText="1"/>
    </xf>
    <xf numFmtId="0" fontId="12" fillId="0" borderId="24" xfId="0" applyFont="1" applyBorder="1" applyAlignment="1">
      <alignment horizontal="left" wrapText="1"/>
    </xf>
    <xf numFmtId="20" fontId="12" fillId="0" borderId="16" xfId="0" applyNumberFormat="1" applyFont="1" applyBorder="1" applyAlignment="1">
      <alignment/>
    </xf>
    <xf numFmtId="0" fontId="12" fillId="0" borderId="19" xfId="0" applyFont="1" applyBorder="1" applyAlignment="1">
      <alignment/>
    </xf>
    <xf numFmtId="0" fontId="12" fillId="0" borderId="19" xfId="0" applyFont="1" applyBorder="1" applyAlignment="1">
      <alignment horizontal="center" vertical="top"/>
    </xf>
    <xf numFmtId="1" fontId="12" fillId="0" borderId="19" xfId="0" applyNumberFormat="1" applyFont="1" applyBorder="1" applyAlignment="1">
      <alignment horizontal="center" vertical="top"/>
    </xf>
    <xf numFmtId="0" fontId="12" fillId="0" borderId="19" xfId="0" applyFont="1" applyBorder="1" applyAlignment="1">
      <alignment horizontal="left"/>
    </xf>
    <xf numFmtId="2" fontId="12" fillId="0" borderId="19" xfId="0" applyNumberFormat="1" applyFont="1" applyBorder="1" applyAlignment="1">
      <alignment/>
    </xf>
    <xf numFmtId="0" fontId="13" fillId="0" borderId="19" xfId="0" applyFont="1" applyBorder="1" applyAlignment="1">
      <alignment horizontal="right"/>
    </xf>
    <xf numFmtId="0" fontId="12" fillId="0" borderId="20" xfId="0" applyFont="1" applyBorder="1" applyAlignment="1">
      <alignment/>
    </xf>
    <xf numFmtId="0" fontId="12" fillId="0" borderId="19" xfId="0" applyFont="1" applyBorder="1" applyAlignment="1">
      <alignment wrapText="1"/>
    </xf>
    <xf numFmtId="20" fontId="12" fillId="0" borderId="27" xfId="0" applyNumberFormat="1" applyFont="1" applyBorder="1" applyAlignment="1">
      <alignment/>
    </xf>
    <xf numFmtId="0" fontId="12" fillId="0" borderId="27" xfId="0" applyFont="1" applyBorder="1" applyAlignment="1">
      <alignment/>
    </xf>
    <xf numFmtId="0" fontId="12" fillId="0" borderId="27" xfId="0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1" fontId="12" fillId="0" borderId="24" xfId="0" applyNumberFormat="1" applyFont="1" applyBorder="1" applyAlignment="1">
      <alignment/>
    </xf>
    <xf numFmtId="0" fontId="14" fillId="0" borderId="24" xfId="0" applyFont="1" applyBorder="1" applyAlignment="1">
      <alignment horizontal="right"/>
    </xf>
    <xf numFmtId="0" fontId="15" fillId="0" borderId="25" xfId="0" applyFont="1" applyBorder="1" applyAlignment="1">
      <alignment/>
    </xf>
    <xf numFmtId="0" fontId="15" fillId="0" borderId="28" xfId="0" applyFont="1" applyBorder="1" applyAlignment="1">
      <alignment/>
    </xf>
    <xf numFmtId="0" fontId="14" fillId="0" borderId="27" xfId="0" applyFont="1" applyBorder="1" applyAlignment="1">
      <alignment horizontal="right"/>
    </xf>
    <xf numFmtId="0" fontId="12" fillId="0" borderId="24" xfId="0" applyFont="1" applyFill="1" applyBorder="1" applyAlignment="1">
      <alignment horizontal="left"/>
    </xf>
    <xf numFmtId="0" fontId="12" fillId="0" borderId="19" xfId="0" applyFont="1" applyBorder="1" applyAlignment="1">
      <alignment horizontal="left" wrapText="1"/>
    </xf>
    <xf numFmtId="20" fontId="12" fillId="0" borderId="29" xfId="0" applyNumberFormat="1" applyFont="1" applyBorder="1" applyAlignment="1">
      <alignment/>
    </xf>
    <xf numFmtId="0" fontId="12" fillId="0" borderId="18" xfId="0" applyFont="1" applyBorder="1" applyAlignment="1">
      <alignment/>
    </xf>
    <xf numFmtId="0" fontId="12" fillId="0" borderId="18" xfId="0" applyFont="1" applyBorder="1" applyAlignment="1">
      <alignment horizontal="center" vertical="top"/>
    </xf>
    <xf numFmtId="1" fontId="12" fillId="0" borderId="18" xfId="0" applyNumberFormat="1" applyFont="1" applyBorder="1" applyAlignment="1">
      <alignment horizontal="center" vertical="top"/>
    </xf>
    <xf numFmtId="0" fontId="12" fillId="0" borderId="18" xfId="0" applyFont="1" applyBorder="1" applyAlignment="1">
      <alignment horizontal="left" wrapText="1"/>
    </xf>
    <xf numFmtId="2" fontId="12" fillId="0" borderId="18" xfId="0" applyNumberFormat="1" applyFont="1" applyBorder="1" applyAlignment="1">
      <alignment/>
    </xf>
    <xf numFmtId="0" fontId="13" fillId="0" borderId="18" xfId="0" applyFont="1" applyBorder="1" applyAlignment="1">
      <alignment horizontal="right"/>
    </xf>
    <xf numFmtId="0" fontId="12" fillId="0" borderId="30" xfId="0" applyFont="1" applyBorder="1" applyAlignment="1">
      <alignment/>
    </xf>
    <xf numFmtId="0" fontId="11" fillId="0" borderId="0" xfId="0" applyFont="1" applyFill="1" applyBorder="1" applyAlignment="1">
      <alignment wrapText="1"/>
    </xf>
    <xf numFmtId="0" fontId="14" fillId="0" borderId="24" xfId="0" applyFont="1" applyFill="1" applyBorder="1" applyAlignment="1">
      <alignment horizontal="right"/>
    </xf>
    <xf numFmtId="0" fontId="16" fillId="0" borderId="0" xfId="0" applyFont="1" applyBorder="1" applyAlignment="1">
      <alignment horizontal="left" vertical="center"/>
    </xf>
    <xf numFmtId="20" fontId="12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 vertical="top"/>
    </xf>
    <xf numFmtId="1" fontId="12" fillId="0" borderId="0" xfId="0" applyNumberFormat="1" applyFont="1" applyBorder="1" applyAlignment="1">
      <alignment horizontal="center" vertical="top"/>
    </xf>
    <xf numFmtId="0" fontId="12" fillId="0" borderId="0" xfId="0" applyFont="1" applyBorder="1" applyAlignment="1">
      <alignment horizontal="left" wrapText="1"/>
    </xf>
    <xf numFmtId="2" fontId="12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right"/>
    </xf>
    <xf numFmtId="0" fontId="12" fillId="0" borderId="0" xfId="0" applyFont="1" applyBorder="1" applyAlignment="1">
      <alignment/>
    </xf>
    <xf numFmtId="0" fontId="6" fillId="0" borderId="15" xfId="0" applyFont="1" applyBorder="1" applyAlignment="1">
      <alignment vertical="top"/>
    </xf>
    <xf numFmtId="0" fontId="12" fillId="0" borderId="24" xfId="0" applyFont="1" applyFill="1" applyBorder="1" applyAlignment="1">
      <alignment horizontal="center" vertical="top" wrapText="1"/>
    </xf>
    <xf numFmtId="0" fontId="12" fillId="0" borderId="18" xfId="0" applyFont="1" applyBorder="1" applyAlignment="1">
      <alignment horizontal="left"/>
    </xf>
    <xf numFmtId="0" fontId="17" fillId="0" borderId="24" xfId="0" applyFont="1" applyBorder="1" applyAlignment="1">
      <alignment/>
    </xf>
    <xf numFmtId="0" fontId="12" fillId="0" borderId="24" xfId="0" applyFont="1" applyBorder="1" applyAlignment="1">
      <alignment horizontal="left"/>
    </xf>
    <xf numFmtId="0" fontId="18" fillId="0" borderId="24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3"/>
  <sheetViews>
    <sheetView tabSelected="1" zoomScale="90" zoomScaleNormal="90" workbookViewId="0" topLeftCell="A1">
      <selection activeCell="A1" sqref="A1:F1"/>
    </sheetView>
  </sheetViews>
  <sheetFormatPr defaultColWidth="9.00390625" defaultRowHeight="15.75"/>
  <cols>
    <col min="1" max="1" width="6.375" style="0" bestFit="1" customWidth="1"/>
    <col min="2" max="2" width="5.50390625" style="0" bestFit="1" customWidth="1"/>
    <col min="3" max="3" width="5.125" style="0" bestFit="1" customWidth="1"/>
    <col min="4" max="4" width="4.125" style="0" bestFit="1" customWidth="1"/>
    <col min="5" max="5" width="20.625" style="0" bestFit="1" customWidth="1"/>
    <col min="6" max="6" width="22.125" style="0" bestFit="1" customWidth="1"/>
    <col min="7" max="7" width="13.00390625" style="0" bestFit="1" customWidth="1"/>
    <col min="8" max="12" width="6.625" style="0" customWidth="1"/>
    <col min="13" max="17" width="5.00390625" style="0" customWidth="1"/>
  </cols>
  <sheetData>
    <row r="1" spans="1:17" ht="26.25" thickBot="1">
      <c r="A1" s="1" t="s">
        <v>0</v>
      </c>
      <c r="B1" s="2"/>
      <c r="C1" s="2"/>
      <c r="D1" s="2"/>
      <c r="E1" s="2"/>
      <c r="F1" s="2"/>
      <c r="G1" s="3" t="s">
        <v>1</v>
      </c>
      <c r="H1" s="3"/>
      <c r="I1" s="3"/>
      <c r="J1" s="3"/>
      <c r="K1" s="3"/>
      <c r="L1" s="4"/>
      <c r="M1" s="5" t="s">
        <v>2</v>
      </c>
      <c r="N1" s="6"/>
      <c r="O1" s="6"/>
      <c r="P1" s="7">
        <v>4</v>
      </c>
      <c r="Q1" s="8">
        <v>4</v>
      </c>
    </row>
    <row r="2" spans="1:17" ht="20.25" thickBot="1">
      <c r="A2" s="10" t="s">
        <v>3</v>
      </c>
      <c r="B2" s="11"/>
      <c r="C2" s="11"/>
      <c r="D2" s="11"/>
      <c r="E2" s="11"/>
      <c r="F2" s="11"/>
      <c r="G2" s="12" t="s">
        <v>4</v>
      </c>
      <c r="H2" s="13" t="s">
        <v>5</v>
      </c>
      <c r="I2" s="13"/>
      <c r="J2" s="13"/>
      <c r="K2" s="13"/>
      <c r="L2" s="9"/>
      <c r="M2" s="14" t="s">
        <v>6</v>
      </c>
      <c r="N2" s="15"/>
      <c r="O2" s="16"/>
      <c r="P2" s="17">
        <f>SUM(L10:L13)/Q1</f>
        <v>65.54347826086956</v>
      </c>
      <c r="Q2" s="18"/>
    </row>
    <row r="3" spans="1:17" ht="19.5" thickBot="1">
      <c r="A3" s="10" t="s">
        <v>7</v>
      </c>
      <c r="B3" s="11"/>
      <c r="C3" s="11"/>
      <c r="D3" s="11"/>
      <c r="E3" s="11"/>
      <c r="F3" s="11"/>
      <c r="G3" s="19" t="s">
        <v>8</v>
      </c>
      <c r="H3" s="20" t="s">
        <v>9</v>
      </c>
      <c r="I3" s="20"/>
      <c r="J3" s="20"/>
      <c r="K3" s="20"/>
      <c r="L3" s="21"/>
      <c r="M3" s="21"/>
      <c r="N3" s="22"/>
      <c r="O3" s="23">
        <v>230</v>
      </c>
      <c r="P3" s="23"/>
      <c r="Q3" s="24"/>
    </row>
    <row r="4" spans="1:17" ht="19.5" customHeight="1">
      <c r="A4" s="28" t="s">
        <v>10</v>
      </c>
      <c r="B4" s="29"/>
      <c r="C4" s="29"/>
      <c r="D4" s="29"/>
      <c r="E4" s="29"/>
      <c r="F4" s="30"/>
      <c r="G4" s="31"/>
      <c r="H4" s="32" t="s">
        <v>11</v>
      </c>
      <c r="I4" s="32"/>
      <c r="J4" s="33"/>
      <c r="K4" s="33"/>
      <c r="L4" s="34"/>
      <c r="M4" s="35"/>
      <c r="N4" s="35"/>
      <c r="O4" s="26"/>
      <c r="P4" s="26"/>
      <c r="Q4" s="24"/>
    </row>
    <row r="5" spans="1:17" ht="20.25" customHeight="1" thickBot="1">
      <c r="A5" s="36" t="s">
        <v>12</v>
      </c>
      <c r="B5" s="37"/>
      <c r="C5" s="37"/>
      <c r="D5" s="37"/>
      <c r="E5" s="37"/>
      <c r="F5" s="38"/>
      <c r="G5" s="27"/>
      <c r="H5" s="27"/>
      <c r="I5" s="27"/>
      <c r="J5" s="27"/>
      <c r="K5" s="27"/>
      <c r="L5" s="27"/>
      <c r="M5" s="27"/>
      <c r="N5" s="27"/>
      <c r="O5" s="26"/>
      <c r="P5" s="26"/>
      <c r="Q5" s="24"/>
    </row>
    <row r="6" spans="1:17" ht="6.75" customHeight="1" thickBot="1">
      <c r="A6" s="39"/>
      <c r="B6" s="27"/>
      <c r="C6" s="40"/>
      <c r="D6" s="27"/>
      <c r="E6" s="27"/>
      <c r="F6" s="27"/>
      <c r="G6" s="41"/>
      <c r="H6" s="41"/>
      <c r="I6" s="41"/>
      <c r="J6" s="41"/>
      <c r="K6" s="41"/>
      <c r="L6" s="41"/>
      <c r="M6" s="41"/>
      <c r="N6" s="41"/>
      <c r="O6" s="41"/>
      <c r="P6" s="41"/>
      <c r="Q6" s="42"/>
    </row>
    <row r="7" spans="1:17" ht="15.75">
      <c r="A7" s="43" t="s">
        <v>13</v>
      </c>
      <c r="B7" s="44" t="s">
        <v>14</v>
      </c>
      <c r="C7" s="44" t="s">
        <v>15</v>
      </c>
      <c r="D7" s="44" t="s">
        <v>16</v>
      </c>
      <c r="E7" s="45" t="s">
        <v>17</v>
      </c>
      <c r="F7" s="46" t="s">
        <v>18</v>
      </c>
      <c r="G7" s="47" t="s">
        <v>19</v>
      </c>
      <c r="H7" s="44" t="s">
        <v>20</v>
      </c>
      <c r="I7" s="44" t="s">
        <v>20</v>
      </c>
      <c r="J7" s="44" t="s">
        <v>20</v>
      </c>
      <c r="K7" s="44" t="s">
        <v>21</v>
      </c>
      <c r="L7" s="44" t="s">
        <v>22</v>
      </c>
      <c r="M7" s="48" t="s">
        <v>23</v>
      </c>
      <c r="N7" s="48"/>
      <c r="O7" s="48"/>
      <c r="P7" s="48"/>
      <c r="Q7" s="49"/>
    </row>
    <row r="8" spans="1:17" ht="16.5" thickBot="1">
      <c r="A8" s="50"/>
      <c r="B8" s="51"/>
      <c r="C8" s="52" t="s">
        <v>24</v>
      </c>
      <c r="D8" s="53"/>
      <c r="E8" s="54" t="s">
        <v>25</v>
      </c>
      <c r="F8" s="54" t="s">
        <v>26</v>
      </c>
      <c r="G8" s="53" t="s">
        <v>27</v>
      </c>
      <c r="H8" s="53" t="s">
        <v>28</v>
      </c>
      <c r="I8" s="53" t="s">
        <v>29</v>
      </c>
      <c r="J8" s="53" t="s">
        <v>30</v>
      </c>
      <c r="K8" s="53" t="s">
        <v>24</v>
      </c>
      <c r="L8" s="53"/>
      <c r="M8" s="53" t="s">
        <v>31</v>
      </c>
      <c r="N8" s="53" t="s">
        <v>28</v>
      </c>
      <c r="O8" s="53" t="s">
        <v>29</v>
      </c>
      <c r="P8" s="53" t="s">
        <v>30</v>
      </c>
      <c r="Q8" s="55"/>
    </row>
    <row r="9" spans="1:17" ht="6.75" customHeight="1">
      <c r="A9" s="56"/>
      <c r="B9" s="57"/>
      <c r="C9" s="57"/>
      <c r="D9" s="57"/>
      <c r="E9" s="58"/>
      <c r="F9" s="58"/>
      <c r="G9" s="57"/>
      <c r="H9" s="57"/>
      <c r="I9" s="57"/>
      <c r="J9" s="57"/>
      <c r="K9" s="57"/>
      <c r="L9" s="57"/>
      <c r="M9" s="57"/>
      <c r="N9" s="57"/>
      <c r="O9" s="57"/>
      <c r="P9" s="57"/>
      <c r="Q9" s="59"/>
    </row>
    <row r="10" spans="1:17" ht="26.25" customHeight="1">
      <c r="A10" s="60">
        <v>0.4513888888888885</v>
      </c>
      <c r="B10" s="61"/>
      <c r="C10" s="62" t="s">
        <v>33</v>
      </c>
      <c r="D10" s="63">
        <v>85</v>
      </c>
      <c r="E10" s="64" t="s">
        <v>34</v>
      </c>
      <c r="F10" s="64" t="s">
        <v>35</v>
      </c>
      <c r="G10" s="65" t="s">
        <v>36</v>
      </c>
      <c r="H10" s="66"/>
      <c r="I10" s="66">
        <v>157</v>
      </c>
      <c r="J10" s="66"/>
      <c r="K10" s="66">
        <v>56</v>
      </c>
      <c r="L10" s="67">
        <f>SUM(H10:J10)/2.3</f>
        <v>68.26086956521739</v>
      </c>
      <c r="M10" s="68">
        <v>1</v>
      </c>
      <c r="N10" s="69"/>
      <c r="O10" s="68">
        <v>1</v>
      </c>
      <c r="P10" s="69"/>
      <c r="Q10" s="70"/>
    </row>
    <row r="11" spans="1:17" ht="26.25" customHeight="1">
      <c r="A11" s="60">
        <v>0.4416666666666663</v>
      </c>
      <c r="B11" s="61"/>
      <c r="C11" s="62" t="s">
        <v>33</v>
      </c>
      <c r="D11" s="63">
        <v>390</v>
      </c>
      <c r="E11" s="64" t="s">
        <v>37</v>
      </c>
      <c r="F11" s="65" t="s">
        <v>38</v>
      </c>
      <c r="G11" s="65" t="s">
        <v>39</v>
      </c>
      <c r="H11" s="66"/>
      <c r="I11" s="66">
        <v>153</v>
      </c>
      <c r="J11" s="66"/>
      <c r="K11" s="66">
        <v>54</v>
      </c>
      <c r="L11" s="67">
        <f>SUM(H11:J11)/2.3</f>
        <v>66.52173913043478</v>
      </c>
      <c r="M11" s="68">
        <v>2</v>
      </c>
      <c r="N11" s="69"/>
      <c r="O11" s="68">
        <v>2</v>
      </c>
      <c r="P11" s="69"/>
      <c r="Q11" s="70"/>
    </row>
    <row r="12" spans="1:17" ht="26.25" customHeight="1">
      <c r="A12" s="60">
        <v>0.38333333333333325</v>
      </c>
      <c r="B12" s="61"/>
      <c r="C12" s="62" t="s">
        <v>33</v>
      </c>
      <c r="D12" s="63">
        <v>266</v>
      </c>
      <c r="E12" s="64" t="s">
        <v>40</v>
      </c>
      <c r="F12" s="64" t="s">
        <v>41</v>
      </c>
      <c r="G12" s="65"/>
      <c r="H12" s="66"/>
      <c r="I12" s="66">
        <v>152</v>
      </c>
      <c r="J12" s="66"/>
      <c r="K12" s="66">
        <v>54</v>
      </c>
      <c r="L12" s="67">
        <f>SUM(H12:J12)/2.3</f>
        <v>66.08695652173914</v>
      </c>
      <c r="M12" s="68">
        <v>3</v>
      </c>
      <c r="N12" s="69"/>
      <c r="O12" s="68">
        <v>3</v>
      </c>
      <c r="P12" s="69"/>
      <c r="Q12" s="70"/>
    </row>
    <row r="13" spans="1:17" ht="26.25" customHeight="1">
      <c r="A13" s="60">
        <v>0.43194444444444413</v>
      </c>
      <c r="B13" s="61"/>
      <c r="C13" s="62" t="s">
        <v>33</v>
      </c>
      <c r="D13" s="63">
        <v>411</v>
      </c>
      <c r="E13" s="65" t="s">
        <v>42</v>
      </c>
      <c r="F13" s="65" t="s">
        <v>43</v>
      </c>
      <c r="G13" s="65" t="s">
        <v>44</v>
      </c>
      <c r="H13" s="66"/>
      <c r="I13" s="66">
        <v>141</v>
      </c>
      <c r="J13" s="66"/>
      <c r="K13" s="66">
        <v>50</v>
      </c>
      <c r="L13" s="67">
        <f>SUM(H13:J13)/2.3</f>
        <v>61.30434782608696</v>
      </c>
      <c r="M13" s="68">
        <v>4</v>
      </c>
      <c r="N13" s="69"/>
      <c r="O13" s="68">
        <v>4</v>
      </c>
      <c r="P13" s="69"/>
      <c r="Q13" s="70"/>
    </row>
    <row r="14" spans="1:17" ht="15.75">
      <c r="A14" s="60">
        <v>0.45625</v>
      </c>
      <c r="B14" s="61" t="s">
        <v>24</v>
      </c>
      <c r="C14" s="61"/>
      <c r="D14" s="61"/>
      <c r="E14" s="61" t="s">
        <v>45</v>
      </c>
      <c r="F14" s="61"/>
      <c r="G14" s="61"/>
      <c r="H14" s="66"/>
      <c r="I14" s="66"/>
      <c r="J14" s="66"/>
      <c r="K14" s="66"/>
      <c r="L14" s="67"/>
      <c r="M14" s="68"/>
      <c r="N14" s="69"/>
      <c r="O14" s="68"/>
      <c r="P14" s="69"/>
      <c r="Q14" s="70"/>
    </row>
    <row r="15" spans="1:17" ht="6.75" customHeight="1" thickBot="1">
      <c r="A15" s="77"/>
      <c r="B15" s="78"/>
      <c r="C15" s="79"/>
      <c r="D15" s="80"/>
      <c r="E15" s="78"/>
      <c r="F15" s="78"/>
      <c r="G15" s="81"/>
      <c r="H15" s="78"/>
      <c r="I15" s="78"/>
      <c r="J15" s="78"/>
      <c r="K15" s="78"/>
      <c r="L15" s="82"/>
      <c r="M15" s="83"/>
      <c r="N15" s="83"/>
      <c r="O15" s="83"/>
      <c r="P15" s="83"/>
      <c r="Q15" s="84"/>
    </row>
    <row r="16" spans="1:17" ht="6.75" customHeight="1" thickBot="1">
      <c r="A16" s="86"/>
      <c r="B16" s="87"/>
      <c r="C16" s="87"/>
      <c r="D16" s="87"/>
      <c r="E16" s="88"/>
      <c r="F16" s="87"/>
      <c r="G16" s="87"/>
      <c r="H16" s="89"/>
      <c r="I16" s="89"/>
      <c r="J16" s="89"/>
      <c r="K16" s="89"/>
      <c r="L16" s="89"/>
      <c r="M16" s="89"/>
      <c r="N16" s="89"/>
      <c r="O16" s="89"/>
      <c r="P16" s="89"/>
      <c r="Q16" s="89"/>
    </row>
    <row r="17" spans="1:17" ht="26.25" thickBot="1">
      <c r="A17" s="1" t="s">
        <v>0</v>
      </c>
      <c r="B17" s="2"/>
      <c r="C17" s="2"/>
      <c r="D17" s="2"/>
      <c r="E17" s="2"/>
      <c r="F17" s="2"/>
      <c r="G17" s="3" t="s">
        <v>1</v>
      </c>
      <c r="H17" s="3"/>
      <c r="I17" s="3"/>
      <c r="J17" s="3"/>
      <c r="K17" s="3"/>
      <c r="L17" s="4"/>
      <c r="M17" s="5" t="s">
        <v>2</v>
      </c>
      <c r="N17" s="6"/>
      <c r="O17" s="6"/>
      <c r="P17" s="7">
        <v>6</v>
      </c>
      <c r="Q17" s="8">
        <v>6</v>
      </c>
    </row>
    <row r="18" spans="1:17" ht="20.25" thickBot="1">
      <c r="A18" s="10" t="s">
        <v>3</v>
      </c>
      <c r="B18" s="11"/>
      <c r="C18" s="11"/>
      <c r="D18" s="11"/>
      <c r="E18" s="11"/>
      <c r="F18" s="11"/>
      <c r="G18" s="12" t="s">
        <v>4</v>
      </c>
      <c r="H18" s="90" t="s">
        <v>46</v>
      </c>
      <c r="I18" s="90"/>
      <c r="J18" s="90"/>
      <c r="K18" s="90"/>
      <c r="L18" s="9"/>
      <c r="M18" s="14" t="s">
        <v>6</v>
      </c>
      <c r="N18" s="15"/>
      <c r="O18" s="16"/>
      <c r="P18" s="17">
        <f>SUM(L26:L31)/Q17</f>
        <v>64.84848484848483</v>
      </c>
      <c r="Q18" s="18"/>
    </row>
    <row r="19" spans="1:17" ht="19.5" thickBot="1">
      <c r="A19" s="10" t="s">
        <v>47</v>
      </c>
      <c r="B19" s="11"/>
      <c r="C19" s="11"/>
      <c r="D19" s="11"/>
      <c r="E19" s="11"/>
      <c r="F19" s="11"/>
      <c r="G19" s="19" t="s">
        <v>8</v>
      </c>
      <c r="H19" s="91" t="s">
        <v>48</v>
      </c>
      <c r="I19" s="91"/>
      <c r="J19" s="91"/>
      <c r="K19" s="91"/>
      <c r="L19" s="21"/>
      <c r="M19" s="21"/>
      <c r="N19" s="22"/>
      <c r="O19" s="23">
        <v>220</v>
      </c>
      <c r="P19" s="23"/>
      <c r="Q19" s="24"/>
    </row>
    <row r="20" spans="1:17" ht="18" customHeight="1">
      <c r="A20" s="28" t="s">
        <v>10</v>
      </c>
      <c r="B20" s="29"/>
      <c r="C20" s="29"/>
      <c r="D20" s="29"/>
      <c r="E20" s="29"/>
      <c r="F20" s="30"/>
      <c r="G20" s="31"/>
      <c r="H20" s="32" t="s">
        <v>49</v>
      </c>
      <c r="I20" s="32"/>
      <c r="J20" s="33"/>
      <c r="K20" s="33"/>
      <c r="L20" s="34"/>
      <c r="M20" s="35"/>
      <c r="N20" s="35"/>
      <c r="O20" s="26"/>
      <c r="P20" s="26"/>
      <c r="Q20" s="24"/>
    </row>
    <row r="21" spans="1:17" ht="20.25" customHeight="1" thickBot="1">
      <c r="A21" s="36" t="s">
        <v>50</v>
      </c>
      <c r="B21" s="37"/>
      <c r="C21" s="37"/>
      <c r="D21" s="37"/>
      <c r="E21" s="37"/>
      <c r="F21" s="38"/>
      <c r="G21" s="27"/>
      <c r="H21" s="27"/>
      <c r="I21" s="27"/>
      <c r="J21" s="27"/>
      <c r="K21" s="27"/>
      <c r="L21" s="27"/>
      <c r="M21" s="27"/>
      <c r="N21" s="27"/>
      <c r="O21" s="26"/>
      <c r="P21" s="26"/>
      <c r="Q21" s="24"/>
    </row>
    <row r="22" spans="1:17" ht="6.75" customHeight="1" thickBot="1">
      <c r="A22" s="39"/>
      <c r="B22" s="27"/>
      <c r="C22" s="40"/>
      <c r="D22" s="27"/>
      <c r="E22" s="27"/>
      <c r="F22" s="27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2"/>
    </row>
    <row r="23" spans="1:17" ht="15.75">
      <c r="A23" s="43" t="s">
        <v>13</v>
      </c>
      <c r="B23" s="44" t="s">
        <v>14</v>
      </c>
      <c r="C23" s="44" t="s">
        <v>15</v>
      </c>
      <c r="D23" s="44" t="s">
        <v>16</v>
      </c>
      <c r="E23" s="45" t="s">
        <v>17</v>
      </c>
      <c r="F23" s="46" t="s">
        <v>18</v>
      </c>
      <c r="G23" s="47" t="s">
        <v>19</v>
      </c>
      <c r="H23" s="44" t="s">
        <v>20</v>
      </c>
      <c r="I23" s="44" t="s">
        <v>20</v>
      </c>
      <c r="J23" s="44" t="s">
        <v>20</v>
      </c>
      <c r="K23" s="44" t="s">
        <v>21</v>
      </c>
      <c r="L23" s="44" t="s">
        <v>22</v>
      </c>
      <c r="M23" s="48" t="s">
        <v>23</v>
      </c>
      <c r="N23" s="48"/>
      <c r="O23" s="48"/>
      <c r="P23" s="48"/>
      <c r="Q23" s="49"/>
    </row>
    <row r="24" spans="1:17" ht="16.5" thickBot="1">
      <c r="A24" s="50"/>
      <c r="B24" s="51"/>
      <c r="C24" s="52" t="s">
        <v>24</v>
      </c>
      <c r="D24" s="53"/>
      <c r="E24" s="54" t="s">
        <v>25</v>
      </c>
      <c r="F24" s="54" t="s">
        <v>26</v>
      </c>
      <c r="G24" s="53" t="s">
        <v>27</v>
      </c>
      <c r="H24" s="53" t="s">
        <v>28</v>
      </c>
      <c r="I24" s="53" t="s">
        <v>29</v>
      </c>
      <c r="J24" s="53" t="s">
        <v>30</v>
      </c>
      <c r="K24" s="53" t="s">
        <v>24</v>
      </c>
      <c r="L24" s="53"/>
      <c r="M24" s="53" t="s">
        <v>31</v>
      </c>
      <c r="N24" s="53" t="s">
        <v>28</v>
      </c>
      <c r="O24" s="53" t="s">
        <v>29</v>
      </c>
      <c r="P24" s="53" t="s">
        <v>30</v>
      </c>
      <c r="Q24" s="55"/>
    </row>
    <row r="25" spans="1:17" ht="6.75" customHeight="1">
      <c r="A25" s="56"/>
      <c r="B25" s="57"/>
      <c r="C25" s="57"/>
      <c r="D25" s="57"/>
      <c r="E25" s="58"/>
      <c r="F25" s="58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9"/>
    </row>
    <row r="26" spans="1:17" ht="25.5">
      <c r="A26" s="60">
        <v>0.4611111111111107</v>
      </c>
      <c r="B26" s="61"/>
      <c r="C26" s="62" t="s">
        <v>33</v>
      </c>
      <c r="D26" s="63">
        <v>390</v>
      </c>
      <c r="E26" s="64" t="s">
        <v>37</v>
      </c>
      <c r="F26" s="65" t="s">
        <v>38</v>
      </c>
      <c r="G26" s="65" t="s">
        <v>39</v>
      </c>
      <c r="H26" s="72"/>
      <c r="I26" s="72">
        <v>158</v>
      </c>
      <c r="J26" s="72"/>
      <c r="K26" s="93">
        <v>58</v>
      </c>
      <c r="L26" s="67">
        <f aca="true" t="shared" si="0" ref="L26:L31">SUM(H26:J26)/2.2</f>
        <v>71.81818181818181</v>
      </c>
      <c r="M26" s="94">
        <v>1</v>
      </c>
      <c r="N26" s="94"/>
      <c r="O26" s="94">
        <v>1</v>
      </c>
      <c r="P26" s="94"/>
      <c r="Q26" s="95"/>
    </row>
    <row r="27" spans="1:17" ht="25.5">
      <c r="A27" s="60">
        <v>0.4513888888888885</v>
      </c>
      <c r="B27" s="61"/>
      <c r="C27" s="62" t="s">
        <v>33</v>
      </c>
      <c r="D27" s="63">
        <v>554</v>
      </c>
      <c r="E27" s="65" t="s">
        <v>51</v>
      </c>
      <c r="F27" s="65" t="s">
        <v>52</v>
      </c>
      <c r="G27" s="65"/>
      <c r="H27" s="72"/>
      <c r="I27" s="72">
        <v>150</v>
      </c>
      <c r="J27" s="72"/>
      <c r="K27" s="93">
        <v>54</v>
      </c>
      <c r="L27" s="67">
        <f t="shared" si="0"/>
        <v>68.18181818181817</v>
      </c>
      <c r="M27" s="94">
        <v>2</v>
      </c>
      <c r="N27" s="94"/>
      <c r="O27" s="94">
        <v>2</v>
      </c>
      <c r="P27" s="94"/>
      <c r="Q27" s="95"/>
    </row>
    <row r="28" spans="1:17" ht="25.5">
      <c r="A28" s="60">
        <v>0.3590277777777778</v>
      </c>
      <c r="B28" s="61"/>
      <c r="C28" s="62" t="s">
        <v>33</v>
      </c>
      <c r="D28" s="63">
        <v>266</v>
      </c>
      <c r="E28" s="64" t="s">
        <v>40</v>
      </c>
      <c r="F28" s="64" t="s">
        <v>41</v>
      </c>
      <c r="G28" s="65"/>
      <c r="H28" s="72"/>
      <c r="I28" s="72">
        <v>144</v>
      </c>
      <c r="J28" s="72"/>
      <c r="K28" s="93">
        <v>52</v>
      </c>
      <c r="L28" s="67">
        <f t="shared" si="0"/>
        <v>65.45454545454545</v>
      </c>
      <c r="M28" s="94">
        <v>3</v>
      </c>
      <c r="N28" s="94"/>
      <c r="O28" s="94">
        <v>3</v>
      </c>
      <c r="P28" s="94"/>
      <c r="Q28" s="95"/>
    </row>
    <row r="29" spans="1:17" ht="25.5">
      <c r="A29" s="60">
        <v>0.4465277777777774</v>
      </c>
      <c r="B29" s="61"/>
      <c r="C29" s="62" t="s">
        <v>33</v>
      </c>
      <c r="D29" s="63">
        <v>846</v>
      </c>
      <c r="E29" s="64" t="s">
        <v>53</v>
      </c>
      <c r="F29" s="64" t="s">
        <v>54</v>
      </c>
      <c r="G29" s="65" t="s">
        <v>55</v>
      </c>
      <c r="H29" s="72"/>
      <c r="I29" s="72">
        <v>140</v>
      </c>
      <c r="J29" s="72"/>
      <c r="K29" s="93">
        <v>52</v>
      </c>
      <c r="L29" s="67">
        <f t="shared" si="0"/>
        <v>63.63636363636363</v>
      </c>
      <c r="M29" s="94">
        <v>4</v>
      </c>
      <c r="N29" s="94"/>
      <c r="O29" s="94">
        <v>4</v>
      </c>
      <c r="P29" s="94"/>
      <c r="Q29" s="95"/>
    </row>
    <row r="30" spans="1:17" ht="25.5">
      <c r="A30" s="60">
        <v>0.3930555555555554</v>
      </c>
      <c r="B30" s="61"/>
      <c r="C30" s="62" t="s">
        <v>33</v>
      </c>
      <c r="D30" s="63">
        <v>411</v>
      </c>
      <c r="E30" s="65" t="s">
        <v>42</v>
      </c>
      <c r="F30" s="65" t="s">
        <v>43</v>
      </c>
      <c r="G30" s="65" t="s">
        <v>44</v>
      </c>
      <c r="H30" s="72"/>
      <c r="I30" s="72">
        <v>138</v>
      </c>
      <c r="J30" s="72"/>
      <c r="K30" s="93">
        <v>50</v>
      </c>
      <c r="L30" s="67">
        <f t="shared" si="0"/>
        <v>62.72727272727272</v>
      </c>
      <c r="M30" s="94">
        <v>5</v>
      </c>
      <c r="N30" s="94"/>
      <c r="O30" s="94">
        <v>5</v>
      </c>
      <c r="P30" s="94"/>
      <c r="Q30" s="95"/>
    </row>
    <row r="31" spans="1:17" ht="25.5">
      <c r="A31" s="60">
        <v>0.37361111111111106</v>
      </c>
      <c r="B31" s="61"/>
      <c r="C31" s="62" t="s">
        <v>33</v>
      </c>
      <c r="D31" s="63">
        <v>257</v>
      </c>
      <c r="E31" s="65" t="s">
        <v>56</v>
      </c>
      <c r="F31" s="65" t="s">
        <v>57</v>
      </c>
      <c r="G31" s="65"/>
      <c r="H31" s="72"/>
      <c r="I31" s="72">
        <v>126</v>
      </c>
      <c r="J31" s="72"/>
      <c r="K31" s="93">
        <v>46</v>
      </c>
      <c r="L31" s="67">
        <f t="shared" si="0"/>
        <v>57.272727272727266</v>
      </c>
      <c r="M31" s="94">
        <v>6</v>
      </c>
      <c r="N31" s="94"/>
      <c r="O31" s="94">
        <v>6</v>
      </c>
      <c r="P31" s="94"/>
      <c r="Q31" s="95"/>
    </row>
    <row r="32" spans="1:17" ht="15.75">
      <c r="A32" s="60">
        <v>0.4659722222222218</v>
      </c>
      <c r="B32" s="61" t="s">
        <v>24</v>
      </c>
      <c r="C32" s="61"/>
      <c r="D32" s="61"/>
      <c r="E32" s="61" t="s">
        <v>45</v>
      </c>
      <c r="F32" s="61"/>
      <c r="G32" s="61"/>
      <c r="H32" s="72"/>
      <c r="I32" s="72"/>
      <c r="J32" s="72"/>
      <c r="K32" s="93"/>
      <c r="L32" s="67"/>
      <c r="M32" s="94"/>
      <c r="N32" s="94"/>
      <c r="O32" s="94"/>
      <c r="P32" s="94"/>
      <c r="Q32" s="95"/>
    </row>
    <row r="33" spans="1:17" ht="6.75" customHeight="1" thickBot="1">
      <c r="A33" s="77"/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82"/>
      <c r="M33" s="83"/>
      <c r="N33" s="83"/>
      <c r="O33" s="83"/>
      <c r="P33" s="83"/>
      <c r="Q33" s="84"/>
    </row>
    <row r="34" spans="1:17" ht="6.75" customHeight="1" thickBot="1">
      <c r="A34" s="89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</row>
    <row r="35" spans="1:17" ht="26.25" thickBot="1">
      <c r="A35" s="1" t="s">
        <v>0</v>
      </c>
      <c r="B35" s="2"/>
      <c r="C35" s="2"/>
      <c r="D35" s="2"/>
      <c r="E35" s="2"/>
      <c r="F35" s="2"/>
      <c r="G35" s="3" t="s">
        <v>1</v>
      </c>
      <c r="H35" s="3"/>
      <c r="I35" s="3"/>
      <c r="J35" s="3"/>
      <c r="K35" s="3"/>
      <c r="L35" s="4"/>
      <c r="M35" s="5" t="s">
        <v>2</v>
      </c>
      <c r="N35" s="6"/>
      <c r="O35" s="6"/>
      <c r="P35" s="7">
        <v>15</v>
      </c>
      <c r="Q35" s="8">
        <v>15</v>
      </c>
    </row>
    <row r="36" spans="1:17" ht="20.25" thickBot="1">
      <c r="A36" s="10" t="s">
        <v>3</v>
      </c>
      <c r="B36" s="11"/>
      <c r="C36" s="11"/>
      <c r="D36" s="11"/>
      <c r="E36" s="11"/>
      <c r="F36" s="11"/>
      <c r="G36" s="12" t="s">
        <v>4</v>
      </c>
      <c r="H36" s="90" t="s">
        <v>58</v>
      </c>
      <c r="I36" s="90"/>
      <c r="J36" s="90"/>
      <c r="K36" s="90"/>
      <c r="L36" s="9"/>
      <c r="M36" s="14" t="s">
        <v>6</v>
      </c>
      <c r="N36" s="15"/>
      <c r="O36" s="16"/>
      <c r="P36" s="17">
        <f>SUM(L44:L58)/Q35</f>
        <v>65.88505747126436</v>
      </c>
      <c r="Q36" s="18"/>
    </row>
    <row r="37" spans="1:17" ht="19.5" thickBot="1">
      <c r="A37" s="10" t="s">
        <v>59</v>
      </c>
      <c r="B37" s="11"/>
      <c r="C37" s="11"/>
      <c r="D37" s="11"/>
      <c r="E37" s="11"/>
      <c r="F37" s="11"/>
      <c r="G37" s="19" t="s">
        <v>8</v>
      </c>
      <c r="H37" s="25" t="s">
        <v>60</v>
      </c>
      <c r="I37" s="25"/>
      <c r="J37" s="25"/>
      <c r="K37" s="25"/>
      <c r="L37" s="27"/>
      <c r="M37" s="21"/>
      <c r="N37" s="22"/>
      <c r="O37" s="23">
        <v>290</v>
      </c>
      <c r="P37" s="23"/>
      <c r="Q37" s="24"/>
    </row>
    <row r="38" spans="1:17" ht="19.5" customHeight="1">
      <c r="A38" s="28" t="s">
        <v>61</v>
      </c>
      <c r="B38" s="29"/>
      <c r="C38" s="29"/>
      <c r="D38" s="29"/>
      <c r="E38" s="29"/>
      <c r="F38" s="30"/>
      <c r="G38" s="31"/>
      <c r="H38" s="32" t="s">
        <v>11</v>
      </c>
      <c r="I38" s="32"/>
      <c r="J38" s="33"/>
      <c r="K38" s="33"/>
      <c r="L38" s="34"/>
      <c r="M38" s="35"/>
      <c r="N38" s="35"/>
      <c r="O38" s="26"/>
      <c r="P38" s="26"/>
      <c r="Q38" s="24"/>
    </row>
    <row r="39" spans="1:17" ht="20.25" customHeight="1" thickBot="1">
      <c r="A39" s="36" t="s">
        <v>62</v>
      </c>
      <c r="B39" s="37"/>
      <c r="C39" s="37"/>
      <c r="D39" s="37"/>
      <c r="E39" s="37"/>
      <c r="F39" s="38"/>
      <c r="G39" s="27"/>
      <c r="H39" s="27"/>
      <c r="I39" s="27"/>
      <c r="J39" s="27"/>
      <c r="K39" s="27"/>
      <c r="L39" s="27"/>
      <c r="M39" s="27"/>
      <c r="N39" s="27"/>
      <c r="O39" s="26"/>
      <c r="P39" s="26"/>
      <c r="Q39" s="24"/>
    </row>
    <row r="40" spans="1:17" ht="6.75" customHeight="1" thickBot="1">
      <c r="A40" s="39"/>
      <c r="B40" s="27"/>
      <c r="C40" s="40"/>
      <c r="D40" s="27"/>
      <c r="E40" s="27"/>
      <c r="F40" s="27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2"/>
    </row>
    <row r="41" spans="1:17" ht="15.75">
      <c r="A41" s="43" t="s">
        <v>13</v>
      </c>
      <c r="B41" s="44" t="s">
        <v>14</v>
      </c>
      <c r="C41" s="44" t="s">
        <v>15</v>
      </c>
      <c r="D41" s="44" t="s">
        <v>16</v>
      </c>
      <c r="E41" s="45" t="s">
        <v>17</v>
      </c>
      <c r="F41" s="46" t="s">
        <v>18</v>
      </c>
      <c r="G41" s="47" t="s">
        <v>19</v>
      </c>
      <c r="H41" s="44" t="s">
        <v>20</v>
      </c>
      <c r="I41" s="44" t="s">
        <v>20</v>
      </c>
      <c r="J41" s="44" t="s">
        <v>20</v>
      </c>
      <c r="K41" s="44" t="s">
        <v>21</v>
      </c>
      <c r="L41" s="44" t="s">
        <v>22</v>
      </c>
      <c r="M41" s="48" t="s">
        <v>23</v>
      </c>
      <c r="N41" s="48"/>
      <c r="O41" s="48"/>
      <c r="P41" s="48"/>
      <c r="Q41" s="49"/>
    </row>
    <row r="42" spans="1:17" ht="16.5" thickBot="1">
      <c r="A42" s="50"/>
      <c r="B42" s="51"/>
      <c r="C42" s="52" t="s">
        <v>24</v>
      </c>
      <c r="D42" s="53"/>
      <c r="E42" s="54" t="s">
        <v>25</v>
      </c>
      <c r="F42" s="54" t="s">
        <v>26</v>
      </c>
      <c r="G42" s="53" t="s">
        <v>27</v>
      </c>
      <c r="H42" s="53" t="s">
        <v>28</v>
      </c>
      <c r="I42" s="53" t="s">
        <v>29</v>
      </c>
      <c r="J42" s="53" t="s">
        <v>30</v>
      </c>
      <c r="K42" s="53" t="s">
        <v>24</v>
      </c>
      <c r="L42" s="53"/>
      <c r="M42" s="53" t="s">
        <v>31</v>
      </c>
      <c r="N42" s="53" t="s">
        <v>28</v>
      </c>
      <c r="O42" s="53" t="s">
        <v>29</v>
      </c>
      <c r="P42" s="53" t="s">
        <v>30</v>
      </c>
      <c r="Q42" s="55" t="s">
        <v>32</v>
      </c>
    </row>
    <row r="43" spans="1:17" ht="4.5" customHeight="1">
      <c r="A43" s="56"/>
      <c r="B43" s="57"/>
      <c r="C43" s="57"/>
      <c r="D43" s="57"/>
      <c r="E43" s="58"/>
      <c r="F43" s="58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9"/>
    </row>
    <row r="44" spans="1:17" ht="25.5">
      <c r="A44" s="60">
        <v>0.5631944444444436</v>
      </c>
      <c r="B44" s="61"/>
      <c r="C44" s="62" t="s">
        <v>63</v>
      </c>
      <c r="D44" s="63">
        <v>278</v>
      </c>
      <c r="E44" s="64" t="s">
        <v>64</v>
      </c>
      <c r="F44" s="64" t="s">
        <v>65</v>
      </c>
      <c r="G44" s="65" t="s">
        <v>66</v>
      </c>
      <c r="H44" s="72">
        <v>202</v>
      </c>
      <c r="I44" s="72"/>
      <c r="J44" s="72"/>
      <c r="K44" s="72">
        <v>56</v>
      </c>
      <c r="L44" s="67">
        <f aca="true" t="shared" si="1" ref="L44:L58">SUM(H44:J44)/2.9</f>
        <v>69.65517241379311</v>
      </c>
      <c r="M44" s="94">
        <v>1</v>
      </c>
      <c r="N44" s="94">
        <v>1</v>
      </c>
      <c r="O44" s="94"/>
      <c r="P44" s="94"/>
      <c r="Q44" s="95"/>
    </row>
    <row r="45" spans="1:17" ht="38.25">
      <c r="A45" s="60">
        <v>0.5437499999999992</v>
      </c>
      <c r="B45" s="61"/>
      <c r="C45" s="62" t="s">
        <v>63</v>
      </c>
      <c r="D45" s="63">
        <v>992</v>
      </c>
      <c r="E45" s="75" t="s">
        <v>67</v>
      </c>
      <c r="F45" s="64" t="s">
        <v>68</v>
      </c>
      <c r="G45" s="65"/>
      <c r="H45" s="87">
        <v>199</v>
      </c>
      <c r="I45" s="87"/>
      <c r="J45" s="87"/>
      <c r="K45" s="87">
        <v>56</v>
      </c>
      <c r="L45" s="67">
        <f t="shared" si="1"/>
        <v>68.62068965517241</v>
      </c>
      <c r="M45" s="94">
        <v>2</v>
      </c>
      <c r="N45" s="97">
        <v>2</v>
      </c>
      <c r="O45" s="94"/>
      <c r="P45" s="97"/>
      <c r="Q45" s="96"/>
    </row>
    <row r="46" spans="1:17" ht="25.5">
      <c r="A46" s="60">
        <v>0.5777777777777768</v>
      </c>
      <c r="B46" s="61"/>
      <c r="C46" s="62" t="s">
        <v>33</v>
      </c>
      <c r="D46" s="63">
        <v>251</v>
      </c>
      <c r="E46" s="65" t="s">
        <v>69</v>
      </c>
      <c r="F46" s="65" t="s">
        <v>70</v>
      </c>
      <c r="G46" s="65" t="s">
        <v>71</v>
      </c>
      <c r="H46" s="87"/>
      <c r="I46" s="87">
        <v>198</v>
      </c>
      <c r="J46" s="87"/>
      <c r="K46" s="87">
        <v>56</v>
      </c>
      <c r="L46" s="67">
        <f t="shared" si="1"/>
        <v>68.27586206896552</v>
      </c>
      <c r="M46" s="94">
        <v>3</v>
      </c>
      <c r="N46" s="97"/>
      <c r="O46" s="94">
        <v>1</v>
      </c>
      <c r="P46" s="97"/>
      <c r="Q46" s="96"/>
    </row>
    <row r="47" spans="1:17" ht="25.5">
      <c r="A47" s="60">
        <v>0.5534722222222214</v>
      </c>
      <c r="B47" s="61"/>
      <c r="C47" s="62" t="s">
        <v>33</v>
      </c>
      <c r="D47" s="63">
        <v>760</v>
      </c>
      <c r="E47" s="65" t="s">
        <v>75</v>
      </c>
      <c r="F47" s="65" t="s">
        <v>76</v>
      </c>
      <c r="G47" s="65" t="s">
        <v>77</v>
      </c>
      <c r="H47" s="87"/>
      <c r="I47" s="87">
        <v>198</v>
      </c>
      <c r="J47" s="87"/>
      <c r="K47" s="87">
        <v>54</v>
      </c>
      <c r="L47" s="67">
        <f t="shared" si="1"/>
        <v>68.27586206896552</v>
      </c>
      <c r="M47" s="94">
        <v>4</v>
      </c>
      <c r="N47" s="97"/>
      <c r="O47" s="94">
        <v>2</v>
      </c>
      <c r="P47" s="97"/>
      <c r="Q47" s="96"/>
    </row>
    <row r="48" spans="1:17" ht="25.5">
      <c r="A48" s="60">
        <v>0.5583333333333325</v>
      </c>
      <c r="B48" s="61"/>
      <c r="C48" s="62" t="s">
        <v>33</v>
      </c>
      <c r="D48" s="63">
        <v>276</v>
      </c>
      <c r="E48" s="65" t="s">
        <v>82</v>
      </c>
      <c r="F48" s="65" t="s">
        <v>83</v>
      </c>
      <c r="G48" s="65" t="s">
        <v>84</v>
      </c>
      <c r="H48" s="87"/>
      <c r="I48" s="87">
        <v>196</v>
      </c>
      <c r="J48" s="87"/>
      <c r="K48" s="87">
        <v>56</v>
      </c>
      <c r="L48" s="67">
        <f t="shared" si="1"/>
        <v>67.58620689655173</v>
      </c>
      <c r="M48" s="94">
        <v>5</v>
      </c>
      <c r="N48" s="97"/>
      <c r="O48" s="94">
        <v>3</v>
      </c>
      <c r="P48" s="97"/>
      <c r="Q48" s="96"/>
    </row>
    <row r="49" spans="1:17" ht="25.5">
      <c r="A49" s="60">
        <v>0.48055555555555507</v>
      </c>
      <c r="B49" s="61"/>
      <c r="C49" s="62" t="s">
        <v>63</v>
      </c>
      <c r="D49" s="63">
        <v>289</v>
      </c>
      <c r="E49" s="65" t="s">
        <v>72</v>
      </c>
      <c r="F49" s="65" t="s">
        <v>73</v>
      </c>
      <c r="G49" s="65" t="s">
        <v>74</v>
      </c>
      <c r="H49" s="87">
        <v>195</v>
      </c>
      <c r="I49" s="87"/>
      <c r="J49" s="87"/>
      <c r="K49" s="87">
        <v>54</v>
      </c>
      <c r="L49" s="67">
        <f t="shared" si="1"/>
        <v>67.24137931034483</v>
      </c>
      <c r="M49" s="94">
        <v>6</v>
      </c>
      <c r="N49" s="97">
        <v>3</v>
      </c>
      <c r="O49" s="94"/>
      <c r="P49" s="97"/>
      <c r="Q49" s="96"/>
    </row>
    <row r="50" spans="1:17" ht="25.5">
      <c r="A50" s="60">
        <v>0.5048611111111105</v>
      </c>
      <c r="B50" s="61"/>
      <c r="C50" s="62" t="s">
        <v>63</v>
      </c>
      <c r="D50" s="63">
        <v>222</v>
      </c>
      <c r="E50" s="65" t="s">
        <v>78</v>
      </c>
      <c r="F50" s="65" t="s">
        <v>79</v>
      </c>
      <c r="G50" s="65" t="s">
        <v>80</v>
      </c>
      <c r="H50" s="87">
        <v>193</v>
      </c>
      <c r="I50" s="87"/>
      <c r="J50" s="87"/>
      <c r="K50" s="87">
        <v>54</v>
      </c>
      <c r="L50" s="67">
        <f t="shared" si="1"/>
        <v>66.55172413793103</v>
      </c>
      <c r="M50" s="94" t="s">
        <v>81</v>
      </c>
      <c r="N50" s="97">
        <v>4</v>
      </c>
      <c r="O50" s="94"/>
      <c r="P50" s="97"/>
      <c r="Q50" s="96"/>
    </row>
    <row r="51" spans="1:17" ht="25.5">
      <c r="A51" s="60">
        <v>0.5486111111111103</v>
      </c>
      <c r="B51" s="61"/>
      <c r="C51" s="62" t="s">
        <v>33</v>
      </c>
      <c r="D51" s="63">
        <v>996</v>
      </c>
      <c r="E51" s="75" t="s">
        <v>91</v>
      </c>
      <c r="F51" s="64" t="s">
        <v>92</v>
      </c>
      <c r="G51" s="98"/>
      <c r="H51" s="87"/>
      <c r="I51" s="87">
        <v>193</v>
      </c>
      <c r="J51" s="87"/>
      <c r="K51" s="87">
        <v>54</v>
      </c>
      <c r="L51" s="67">
        <f t="shared" si="1"/>
        <v>66.55172413793103</v>
      </c>
      <c r="M51" s="94" t="s">
        <v>81</v>
      </c>
      <c r="N51" s="97"/>
      <c r="O51" s="94">
        <v>4</v>
      </c>
      <c r="P51" s="97"/>
      <c r="Q51" s="96"/>
    </row>
    <row r="52" spans="1:17" ht="25.5">
      <c r="A52" s="60">
        <v>0.5729166666666657</v>
      </c>
      <c r="B52" s="61"/>
      <c r="C52" s="62" t="s">
        <v>63</v>
      </c>
      <c r="D52" s="63">
        <v>292</v>
      </c>
      <c r="E52" s="65" t="s">
        <v>85</v>
      </c>
      <c r="F52" s="65" t="s">
        <v>86</v>
      </c>
      <c r="G52" s="65" t="s">
        <v>87</v>
      </c>
      <c r="H52" s="87">
        <v>192</v>
      </c>
      <c r="I52" s="87"/>
      <c r="J52" s="87"/>
      <c r="K52" s="87">
        <v>52</v>
      </c>
      <c r="L52" s="67">
        <f t="shared" si="1"/>
        <v>66.20689655172414</v>
      </c>
      <c r="M52" s="94">
        <v>9</v>
      </c>
      <c r="N52" s="97">
        <v>5</v>
      </c>
      <c r="O52" s="94"/>
      <c r="P52" s="97"/>
      <c r="Q52" s="96"/>
    </row>
    <row r="53" spans="1:17" ht="25.5">
      <c r="A53" s="60">
        <v>0.48541666666666616</v>
      </c>
      <c r="B53" s="61"/>
      <c r="C53" s="62" t="s">
        <v>33</v>
      </c>
      <c r="D53" s="63">
        <v>249</v>
      </c>
      <c r="E53" s="64" t="s">
        <v>93</v>
      </c>
      <c r="F53" s="64" t="s">
        <v>94</v>
      </c>
      <c r="G53" s="98"/>
      <c r="H53" s="87"/>
      <c r="I53" s="87">
        <v>191</v>
      </c>
      <c r="J53" s="87"/>
      <c r="K53" s="87">
        <v>52</v>
      </c>
      <c r="L53" s="67">
        <f t="shared" si="1"/>
        <v>65.86206896551724</v>
      </c>
      <c r="M53" s="94">
        <v>10</v>
      </c>
      <c r="N53" s="97"/>
      <c r="O53" s="94">
        <v>5</v>
      </c>
      <c r="P53" s="97"/>
      <c r="Q53" s="96"/>
    </row>
    <row r="54" spans="1:17" ht="25.5">
      <c r="A54" s="60">
        <v>0.475694444444444</v>
      </c>
      <c r="B54" s="61"/>
      <c r="C54" s="62" t="s">
        <v>63</v>
      </c>
      <c r="D54" s="63">
        <v>874</v>
      </c>
      <c r="E54" s="65" t="s">
        <v>88</v>
      </c>
      <c r="F54" s="65" t="s">
        <v>89</v>
      </c>
      <c r="G54" s="65" t="s">
        <v>90</v>
      </c>
      <c r="H54" s="87">
        <v>190</v>
      </c>
      <c r="I54" s="87"/>
      <c r="J54" s="87"/>
      <c r="K54" s="87">
        <v>54</v>
      </c>
      <c r="L54" s="67">
        <f t="shared" si="1"/>
        <v>65.51724137931035</v>
      </c>
      <c r="M54" s="94">
        <v>11</v>
      </c>
      <c r="N54" s="97">
        <v>6</v>
      </c>
      <c r="O54" s="94"/>
      <c r="P54" s="97"/>
      <c r="Q54" s="96"/>
    </row>
    <row r="55" spans="1:17" ht="25.5">
      <c r="A55" s="60">
        <v>0.4659722222222218</v>
      </c>
      <c r="B55" s="61"/>
      <c r="C55" s="62" t="s">
        <v>33</v>
      </c>
      <c r="D55" s="63">
        <v>267</v>
      </c>
      <c r="E55" s="64" t="s">
        <v>95</v>
      </c>
      <c r="F55" s="64" t="s">
        <v>96</v>
      </c>
      <c r="G55" s="65" t="s">
        <v>97</v>
      </c>
      <c r="H55" s="87"/>
      <c r="I55" s="87">
        <v>185</v>
      </c>
      <c r="J55" s="87"/>
      <c r="K55" s="87">
        <v>52</v>
      </c>
      <c r="L55" s="67">
        <f t="shared" si="1"/>
        <v>63.793103448275865</v>
      </c>
      <c r="M55" s="94">
        <v>12</v>
      </c>
      <c r="N55" s="97"/>
      <c r="O55" s="94">
        <v>6</v>
      </c>
      <c r="P55" s="97"/>
      <c r="Q55" s="96"/>
    </row>
    <row r="56" spans="1:17" ht="25.5">
      <c r="A56" s="60">
        <v>0.5680555555555546</v>
      </c>
      <c r="B56" s="61"/>
      <c r="C56" s="62" t="s">
        <v>33</v>
      </c>
      <c r="D56" s="63">
        <v>387</v>
      </c>
      <c r="E56" s="65" t="s">
        <v>98</v>
      </c>
      <c r="F56" s="65" t="s">
        <v>99</v>
      </c>
      <c r="G56" s="65" t="s">
        <v>100</v>
      </c>
      <c r="H56" s="87"/>
      <c r="I56" s="87">
        <v>182</v>
      </c>
      <c r="J56" s="87"/>
      <c r="K56" s="87">
        <v>52</v>
      </c>
      <c r="L56" s="67">
        <f t="shared" si="1"/>
        <v>62.758620689655174</v>
      </c>
      <c r="M56" s="94">
        <v>13</v>
      </c>
      <c r="N56" s="97"/>
      <c r="O56" s="94">
        <v>7</v>
      </c>
      <c r="P56" s="97"/>
      <c r="Q56" s="96"/>
    </row>
    <row r="57" spans="1:17" ht="25.5">
      <c r="A57" s="60">
        <v>0.4951388888888883</v>
      </c>
      <c r="B57" s="61"/>
      <c r="C57" s="62" t="s">
        <v>33</v>
      </c>
      <c r="D57" s="63">
        <v>846</v>
      </c>
      <c r="E57" s="64" t="s">
        <v>53</v>
      </c>
      <c r="F57" s="64" t="s">
        <v>54</v>
      </c>
      <c r="G57" s="65" t="s">
        <v>55</v>
      </c>
      <c r="H57" s="87"/>
      <c r="I57" s="87">
        <v>182</v>
      </c>
      <c r="J57" s="87"/>
      <c r="K57" s="87">
        <v>50</v>
      </c>
      <c r="L57" s="67">
        <f t="shared" si="1"/>
        <v>62.758620689655174</v>
      </c>
      <c r="M57" s="94">
        <v>14</v>
      </c>
      <c r="N57" s="97"/>
      <c r="O57" s="94">
        <v>8</v>
      </c>
      <c r="P57" s="97"/>
      <c r="Q57" s="96"/>
    </row>
    <row r="58" spans="1:17" ht="25.5">
      <c r="A58" s="60">
        <v>0.4902777777777772</v>
      </c>
      <c r="B58" s="61"/>
      <c r="C58" s="62" t="s">
        <v>33</v>
      </c>
      <c r="D58" s="63">
        <v>583</v>
      </c>
      <c r="E58" s="65" t="s">
        <v>101</v>
      </c>
      <c r="F58" s="65" t="s">
        <v>102</v>
      </c>
      <c r="G58" s="65" t="s">
        <v>103</v>
      </c>
      <c r="H58" s="87"/>
      <c r="I58" s="87">
        <v>170</v>
      </c>
      <c r="J58" s="87"/>
      <c r="K58" s="87">
        <v>48</v>
      </c>
      <c r="L58" s="67">
        <f t="shared" si="1"/>
        <v>58.62068965517241</v>
      </c>
      <c r="M58" s="94">
        <v>15</v>
      </c>
      <c r="N58" s="97"/>
      <c r="O58" s="94">
        <v>9</v>
      </c>
      <c r="P58" s="97"/>
      <c r="Q58" s="96"/>
    </row>
    <row r="59" spans="1:17" ht="15.75">
      <c r="A59" s="60">
        <v>0.5826388888888879</v>
      </c>
      <c r="B59" s="61"/>
      <c r="C59" s="62"/>
      <c r="D59" s="63"/>
      <c r="E59" s="65" t="s">
        <v>45</v>
      </c>
      <c r="F59" s="65"/>
      <c r="G59" s="65"/>
      <c r="H59" s="87"/>
      <c r="I59" s="87"/>
      <c r="J59" s="87"/>
      <c r="K59" s="87"/>
      <c r="L59" s="67"/>
      <c r="M59" s="94"/>
      <c r="N59" s="97"/>
      <c r="O59" s="94"/>
      <c r="P59" s="97"/>
      <c r="Q59" s="96"/>
    </row>
    <row r="60" spans="1:17" ht="6" customHeight="1" thickBot="1">
      <c r="A60" s="77"/>
      <c r="B60" s="78"/>
      <c r="C60" s="79"/>
      <c r="D60" s="80"/>
      <c r="E60" s="99"/>
      <c r="F60" s="99"/>
      <c r="G60" s="99"/>
      <c r="H60" s="78"/>
      <c r="I60" s="78"/>
      <c r="J60" s="78"/>
      <c r="K60" s="78"/>
      <c r="L60" s="82"/>
      <c r="M60" s="83"/>
      <c r="N60" s="83"/>
      <c r="O60" s="83"/>
      <c r="P60" s="83"/>
      <c r="Q60" s="84"/>
    </row>
    <row r="61" spans="1:17" ht="6.75" customHeight="1" thickBot="1">
      <c r="A61" s="89"/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</row>
    <row r="62" spans="1:17" ht="26.25" thickBot="1">
      <c r="A62" s="1" t="s">
        <v>0</v>
      </c>
      <c r="B62" s="2"/>
      <c r="C62" s="2"/>
      <c r="D62" s="2"/>
      <c r="E62" s="2"/>
      <c r="F62" s="2"/>
      <c r="G62" s="3" t="s">
        <v>1</v>
      </c>
      <c r="H62" s="3"/>
      <c r="I62" s="3"/>
      <c r="J62" s="3"/>
      <c r="K62" s="3"/>
      <c r="L62" s="4"/>
      <c r="M62" s="5" t="s">
        <v>2</v>
      </c>
      <c r="N62" s="6"/>
      <c r="O62" s="6"/>
      <c r="P62" s="7">
        <v>18</v>
      </c>
      <c r="Q62" s="8">
        <v>18</v>
      </c>
    </row>
    <row r="63" spans="1:17" ht="20.25" thickBot="1">
      <c r="A63" s="10" t="s">
        <v>3</v>
      </c>
      <c r="B63" s="11"/>
      <c r="C63" s="11"/>
      <c r="D63" s="11"/>
      <c r="E63" s="11"/>
      <c r="F63" s="11"/>
      <c r="G63" s="12" t="s">
        <v>4</v>
      </c>
      <c r="H63" s="90" t="s">
        <v>104</v>
      </c>
      <c r="I63" s="90"/>
      <c r="J63" s="90"/>
      <c r="K63" s="90"/>
      <c r="L63" s="9"/>
      <c r="M63" s="14" t="s">
        <v>6</v>
      </c>
      <c r="N63" s="15"/>
      <c r="O63" s="16"/>
      <c r="P63" s="17">
        <f>SUM(L71:L88)/Q62</f>
        <v>64.92831541218636</v>
      </c>
      <c r="Q63" s="18"/>
    </row>
    <row r="64" spans="1:17" ht="18" customHeight="1" thickBot="1">
      <c r="A64" s="10" t="s">
        <v>105</v>
      </c>
      <c r="B64" s="11"/>
      <c r="C64" s="11"/>
      <c r="D64" s="11"/>
      <c r="E64" s="11"/>
      <c r="F64" s="11"/>
      <c r="G64" s="19" t="s">
        <v>8</v>
      </c>
      <c r="H64" s="91" t="s">
        <v>106</v>
      </c>
      <c r="I64" s="91"/>
      <c r="J64" s="91"/>
      <c r="K64" s="91"/>
      <c r="L64" s="21"/>
      <c r="M64" s="21"/>
      <c r="N64" s="22"/>
      <c r="O64" s="23">
        <v>310</v>
      </c>
      <c r="P64" s="23"/>
      <c r="Q64" s="24"/>
    </row>
    <row r="65" spans="1:17" ht="19.5" customHeight="1">
      <c r="A65" s="28" t="s">
        <v>107</v>
      </c>
      <c r="B65" s="29"/>
      <c r="C65" s="29"/>
      <c r="D65" s="29"/>
      <c r="E65" s="29"/>
      <c r="F65" s="30"/>
      <c r="G65" s="31"/>
      <c r="H65" s="32" t="s">
        <v>49</v>
      </c>
      <c r="I65" s="32"/>
      <c r="J65" s="33"/>
      <c r="K65" s="33"/>
      <c r="L65" s="34"/>
      <c r="M65" s="35"/>
      <c r="N65" s="35"/>
      <c r="O65" s="26"/>
      <c r="P65" s="26"/>
      <c r="Q65" s="24"/>
    </row>
    <row r="66" spans="1:17" ht="20.25" customHeight="1" thickBot="1">
      <c r="A66" s="36" t="s">
        <v>108</v>
      </c>
      <c r="B66" s="37"/>
      <c r="C66" s="37"/>
      <c r="D66" s="37"/>
      <c r="E66" s="37"/>
      <c r="F66" s="38"/>
      <c r="G66" s="27"/>
      <c r="H66" s="27"/>
      <c r="I66" s="27"/>
      <c r="J66" s="27"/>
      <c r="K66" s="27"/>
      <c r="L66" s="27"/>
      <c r="M66" s="27"/>
      <c r="N66" s="27"/>
      <c r="O66" s="26"/>
      <c r="P66" s="26"/>
      <c r="Q66" s="24"/>
    </row>
    <row r="67" spans="1:17" ht="6.75" customHeight="1" thickBot="1">
      <c r="A67" s="39"/>
      <c r="B67" s="27"/>
      <c r="C67" s="40"/>
      <c r="D67" s="27"/>
      <c r="E67" s="27"/>
      <c r="F67" s="27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2"/>
    </row>
    <row r="68" spans="1:17" ht="15.75">
      <c r="A68" s="43" t="s">
        <v>13</v>
      </c>
      <c r="B68" s="44" t="s">
        <v>14</v>
      </c>
      <c r="C68" s="44" t="s">
        <v>15</v>
      </c>
      <c r="D68" s="44" t="s">
        <v>16</v>
      </c>
      <c r="E68" s="45" t="s">
        <v>17</v>
      </c>
      <c r="F68" s="46" t="s">
        <v>18</v>
      </c>
      <c r="G68" s="47" t="s">
        <v>19</v>
      </c>
      <c r="H68" s="44" t="s">
        <v>20</v>
      </c>
      <c r="I68" s="44" t="s">
        <v>20</v>
      </c>
      <c r="J68" s="44" t="s">
        <v>20</v>
      </c>
      <c r="K68" s="44" t="s">
        <v>21</v>
      </c>
      <c r="L68" s="44" t="s">
        <v>22</v>
      </c>
      <c r="M68" s="48" t="s">
        <v>23</v>
      </c>
      <c r="N68" s="48"/>
      <c r="O68" s="48"/>
      <c r="P68" s="48"/>
      <c r="Q68" s="49"/>
    </row>
    <row r="69" spans="1:17" ht="16.5" thickBot="1">
      <c r="A69" s="50"/>
      <c r="B69" s="51"/>
      <c r="C69" s="52" t="s">
        <v>24</v>
      </c>
      <c r="D69" s="53"/>
      <c r="E69" s="54" t="s">
        <v>25</v>
      </c>
      <c r="F69" s="54" t="s">
        <v>26</v>
      </c>
      <c r="G69" s="53" t="s">
        <v>27</v>
      </c>
      <c r="H69" s="53" t="s">
        <v>28</v>
      </c>
      <c r="I69" s="53" t="s">
        <v>29</v>
      </c>
      <c r="J69" s="53" t="s">
        <v>30</v>
      </c>
      <c r="K69" s="53" t="s">
        <v>24</v>
      </c>
      <c r="L69" s="53"/>
      <c r="M69" s="53" t="s">
        <v>31</v>
      </c>
      <c r="N69" s="53" t="s">
        <v>28</v>
      </c>
      <c r="O69" s="53" t="s">
        <v>29</v>
      </c>
      <c r="P69" s="53" t="s">
        <v>30</v>
      </c>
      <c r="Q69" s="55"/>
    </row>
    <row r="70" spans="1:17" ht="6" customHeight="1">
      <c r="A70" s="56"/>
      <c r="B70" s="57"/>
      <c r="C70" s="57"/>
      <c r="D70" s="57"/>
      <c r="E70" s="58"/>
      <c r="F70" s="58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9"/>
    </row>
    <row r="71" spans="1:17" ht="26.25" customHeight="1">
      <c r="A71" s="60">
        <v>0.4999999999999994</v>
      </c>
      <c r="B71" s="61"/>
      <c r="C71" s="62" t="s">
        <v>63</v>
      </c>
      <c r="D71" s="63">
        <v>59</v>
      </c>
      <c r="E71" s="65" t="s">
        <v>109</v>
      </c>
      <c r="F71" s="65" t="s">
        <v>110</v>
      </c>
      <c r="G71" s="65" t="s">
        <v>111</v>
      </c>
      <c r="H71" s="72">
        <v>230</v>
      </c>
      <c r="I71" s="72"/>
      <c r="J71" s="72"/>
      <c r="K71" s="72">
        <v>60</v>
      </c>
      <c r="L71" s="67">
        <f aca="true" t="shared" si="2" ref="L71:L88">SUM(H71:J71)/3.1</f>
        <v>74.19354838709677</v>
      </c>
      <c r="M71" s="94">
        <v>1</v>
      </c>
      <c r="N71" s="94">
        <v>1</v>
      </c>
      <c r="O71" s="94"/>
      <c r="P71" s="94"/>
      <c r="Q71" s="95"/>
    </row>
    <row r="72" spans="1:17" ht="26.25" customHeight="1">
      <c r="A72" s="60">
        <v>0.5972222222222212</v>
      </c>
      <c r="B72" s="61"/>
      <c r="C72" s="62" t="s">
        <v>63</v>
      </c>
      <c r="D72" s="63">
        <v>654</v>
      </c>
      <c r="E72" s="65" t="s">
        <v>112</v>
      </c>
      <c r="F72" s="64" t="s">
        <v>113</v>
      </c>
      <c r="G72" s="76" t="s">
        <v>114</v>
      </c>
      <c r="H72" s="72">
        <v>228</v>
      </c>
      <c r="I72" s="72"/>
      <c r="J72" s="72"/>
      <c r="K72" s="72">
        <v>60</v>
      </c>
      <c r="L72" s="67">
        <f t="shared" si="2"/>
        <v>73.54838709677419</v>
      </c>
      <c r="M72" s="94">
        <v>2</v>
      </c>
      <c r="N72" s="94">
        <v>2</v>
      </c>
      <c r="O72" s="94"/>
      <c r="P72" s="94"/>
      <c r="Q72" s="95"/>
    </row>
    <row r="73" spans="1:17" ht="26.25" customHeight="1">
      <c r="A73" s="60">
        <v>0.5048611111111105</v>
      </c>
      <c r="B73" s="61"/>
      <c r="C73" s="62" t="s">
        <v>63</v>
      </c>
      <c r="D73" s="63">
        <v>289</v>
      </c>
      <c r="E73" s="65" t="s">
        <v>72</v>
      </c>
      <c r="F73" s="65" t="s">
        <v>73</v>
      </c>
      <c r="G73" s="65" t="s">
        <v>74</v>
      </c>
      <c r="H73" s="72">
        <v>219</v>
      </c>
      <c r="I73" s="72"/>
      <c r="J73" s="72"/>
      <c r="K73" s="72">
        <v>60</v>
      </c>
      <c r="L73" s="67">
        <f t="shared" si="2"/>
        <v>70.64516129032258</v>
      </c>
      <c r="M73" s="94">
        <v>3</v>
      </c>
      <c r="N73" s="94">
        <v>3</v>
      </c>
      <c r="O73" s="94"/>
      <c r="P73" s="94"/>
      <c r="Q73" s="95"/>
    </row>
    <row r="74" spans="1:17" ht="26.25" customHeight="1">
      <c r="A74" s="60">
        <v>0.48541666666666616</v>
      </c>
      <c r="B74" s="61"/>
      <c r="C74" s="62" t="s">
        <v>33</v>
      </c>
      <c r="D74" s="63">
        <v>85</v>
      </c>
      <c r="E74" s="64" t="s">
        <v>34</v>
      </c>
      <c r="F74" s="64" t="s">
        <v>35</v>
      </c>
      <c r="G74" s="65" t="s">
        <v>36</v>
      </c>
      <c r="H74" s="72"/>
      <c r="I74" s="72">
        <v>215</v>
      </c>
      <c r="J74" s="72"/>
      <c r="K74" s="72">
        <v>56</v>
      </c>
      <c r="L74" s="67">
        <f t="shared" si="2"/>
        <v>69.35483870967742</v>
      </c>
      <c r="M74" s="94">
        <v>4</v>
      </c>
      <c r="N74" s="94"/>
      <c r="O74" s="94">
        <v>1</v>
      </c>
      <c r="P74" s="94"/>
      <c r="Q74" s="95"/>
    </row>
    <row r="75" spans="1:17" ht="26.25" customHeight="1">
      <c r="A75" s="60">
        <v>0.5194444444444437</v>
      </c>
      <c r="B75" s="61"/>
      <c r="C75" s="62" t="s">
        <v>33</v>
      </c>
      <c r="D75" s="63">
        <v>109</v>
      </c>
      <c r="E75" s="65" t="s">
        <v>116</v>
      </c>
      <c r="F75" s="65" t="s">
        <v>117</v>
      </c>
      <c r="G75" s="65" t="s">
        <v>118</v>
      </c>
      <c r="H75" s="72"/>
      <c r="I75" s="72">
        <v>205</v>
      </c>
      <c r="J75" s="72"/>
      <c r="K75" s="72">
        <v>52</v>
      </c>
      <c r="L75" s="67">
        <f t="shared" si="2"/>
        <v>66.12903225806451</v>
      </c>
      <c r="M75" s="94" t="s">
        <v>119</v>
      </c>
      <c r="N75" s="94"/>
      <c r="O75" s="94" t="s">
        <v>120</v>
      </c>
      <c r="P75" s="94"/>
      <c r="Q75" s="95"/>
    </row>
    <row r="76" spans="1:17" ht="26.25" customHeight="1">
      <c r="A76" s="60">
        <v>0.5729166666666657</v>
      </c>
      <c r="B76" s="61"/>
      <c r="C76" s="62" t="s">
        <v>33</v>
      </c>
      <c r="D76" s="63">
        <v>760</v>
      </c>
      <c r="E76" s="65" t="s">
        <v>75</v>
      </c>
      <c r="F76" s="65" t="s">
        <v>76</v>
      </c>
      <c r="G76" s="65" t="s">
        <v>77</v>
      </c>
      <c r="H76" s="72"/>
      <c r="I76" s="72">
        <v>205</v>
      </c>
      <c r="J76" s="72"/>
      <c r="K76" s="72">
        <v>52</v>
      </c>
      <c r="L76" s="67">
        <f t="shared" si="2"/>
        <v>66.12903225806451</v>
      </c>
      <c r="M76" s="94" t="s">
        <v>119</v>
      </c>
      <c r="N76" s="94"/>
      <c r="O76" s="94" t="s">
        <v>120</v>
      </c>
      <c r="P76" s="94"/>
      <c r="Q76" s="95"/>
    </row>
    <row r="77" spans="1:17" ht="26.25" customHeight="1">
      <c r="A77" s="60">
        <v>0.48055555555555507</v>
      </c>
      <c r="B77" s="61"/>
      <c r="C77" s="62" t="s">
        <v>33</v>
      </c>
      <c r="D77" s="63">
        <v>554</v>
      </c>
      <c r="E77" s="65" t="s">
        <v>51</v>
      </c>
      <c r="F77" s="65" t="s">
        <v>52</v>
      </c>
      <c r="G77" s="65"/>
      <c r="H77" s="72"/>
      <c r="I77" s="72">
        <v>202</v>
      </c>
      <c r="J77" s="72"/>
      <c r="K77" s="72">
        <v>54</v>
      </c>
      <c r="L77" s="67">
        <f t="shared" si="2"/>
        <v>65.16129032258064</v>
      </c>
      <c r="M77" s="94">
        <v>7</v>
      </c>
      <c r="N77" s="94"/>
      <c r="O77" s="94">
        <v>4</v>
      </c>
      <c r="P77" s="94"/>
      <c r="Q77" s="95"/>
    </row>
    <row r="78" spans="1:17" ht="26.25" customHeight="1">
      <c r="A78" s="60">
        <v>0.5388888888888881</v>
      </c>
      <c r="B78" s="61"/>
      <c r="C78" s="62" t="s">
        <v>63</v>
      </c>
      <c r="D78" s="63">
        <v>222</v>
      </c>
      <c r="E78" s="65" t="s">
        <v>78</v>
      </c>
      <c r="F78" s="65" t="s">
        <v>79</v>
      </c>
      <c r="G78" s="65" t="s">
        <v>80</v>
      </c>
      <c r="H78" s="72">
        <v>200</v>
      </c>
      <c r="I78" s="72"/>
      <c r="J78" s="72"/>
      <c r="K78" s="72">
        <v>52</v>
      </c>
      <c r="L78" s="67">
        <f t="shared" si="2"/>
        <v>64.51612903225806</v>
      </c>
      <c r="M78" s="94" t="s">
        <v>115</v>
      </c>
      <c r="N78" s="94" t="s">
        <v>121</v>
      </c>
      <c r="O78" s="94"/>
      <c r="P78" s="94"/>
      <c r="Q78" s="95"/>
    </row>
    <row r="79" spans="1:17" ht="26.25" customHeight="1">
      <c r="A79" s="60">
        <v>0.5631944444444436</v>
      </c>
      <c r="B79" s="61"/>
      <c r="C79" s="62" t="s">
        <v>63</v>
      </c>
      <c r="D79" s="63">
        <v>992</v>
      </c>
      <c r="E79" s="75" t="s">
        <v>67</v>
      </c>
      <c r="F79" s="64" t="s">
        <v>68</v>
      </c>
      <c r="G79" s="65"/>
      <c r="H79" s="72">
        <v>200</v>
      </c>
      <c r="I79" s="72"/>
      <c r="J79" s="72"/>
      <c r="K79" s="72">
        <v>52</v>
      </c>
      <c r="L79" s="67">
        <f t="shared" si="2"/>
        <v>64.51612903225806</v>
      </c>
      <c r="M79" s="94" t="s">
        <v>115</v>
      </c>
      <c r="N79" s="94" t="s">
        <v>121</v>
      </c>
      <c r="O79" s="94"/>
      <c r="P79" s="94"/>
      <c r="Q79" s="95"/>
    </row>
    <row r="80" spans="1:17" ht="26.25" customHeight="1">
      <c r="A80" s="60">
        <v>0.5534722222222214</v>
      </c>
      <c r="B80" s="61"/>
      <c r="C80" s="62" t="s">
        <v>33</v>
      </c>
      <c r="D80" s="63">
        <v>128</v>
      </c>
      <c r="E80" s="65" t="s">
        <v>122</v>
      </c>
      <c r="F80" s="65" t="s">
        <v>52</v>
      </c>
      <c r="G80" s="65"/>
      <c r="H80" s="72"/>
      <c r="I80" s="72">
        <v>200</v>
      </c>
      <c r="J80" s="72"/>
      <c r="K80" s="72">
        <v>50</v>
      </c>
      <c r="L80" s="67">
        <f t="shared" si="2"/>
        <v>64.51612903225806</v>
      </c>
      <c r="M80" s="94">
        <v>10</v>
      </c>
      <c r="N80" s="94"/>
      <c r="O80" s="94">
        <v>5</v>
      </c>
      <c r="P80" s="94"/>
      <c r="Q80" s="95"/>
    </row>
    <row r="81" spans="1:17" ht="26.25" customHeight="1">
      <c r="A81" s="60">
        <v>0.5680555555555546</v>
      </c>
      <c r="B81" s="61"/>
      <c r="C81" s="62" t="s">
        <v>33</v>
      </c>
      <c r="D81" s="63">
        <v>996</v>
      </c>
      <c r="E81" s="75" t="s">
        <v>91</v>
      </c>
      <c r="F81" s="64" t="s">
        <v>92</v>
      </c>
      <c r="G81" s="98"/>
      <c r="H81" s="72"/>
      <c r="I81" s="72">
        <v>199</v>
      </c>
      <c r="J81" s="72"/>
      <c r="K81" s="72">
        <v>52</v>
      </c>
      <c r="L81" s="67">
        <f t="shared" si="2"/>
        <v>64.19354838709677</v>
      </c>
      <c r="M81" s="94">
        <v>11</v>
      </c>
      <c r="N81" s="94"/>
      <c r="O81" s="94">
        <v>6</v>
      </c>
      <c r="P81" s="94"/>
      <c r="Q81" s="95"/>
    </row>
    <row r="82" spans="1:17" ht="26.25" customHeight="1">
      <c r="A82" s="60">
        <v>0.5923611111111101</v>
      </c>
      <c r="B82" s="61"/>
      <c r="C82" s="62" t="s">
        <v>33</v>
      </c>
      <c r="D82" s="63">
        <v>520</v>
      </c>
      <c r="E82" s="64" t="s">
        <v>123</v>
      </c>
      <c r="F82" s="64" t="s">
        <v>124</v>
      </c>
      <c r="G82" s="65" t="s">
        <v>125</v>
      </c>
      <c r="H82" s="72"/>
      <c r="I82" s="72">
        <v>198</v>
      </c>
      <c r="J82" s="72"/>
      <c r="K82" s="72">
        <v>50</v>
      </c>
      <c r="L82" s="67">
        <f t="shared" si="2"/>
        <v>63.87096774193548</v>
      </c>
      <c r="M82" s="94">
        <v>12</v>
      </c>
      <c r="N82" s="94"/>
      <c r="O82" s="94">
        <v>7</v>
      </c>
      <c r="P82" s="94"/>
      <c r="Q82" s="95"/>
    </row>
    <row r="83" spans="1:17" ht="26.25" customHeight="1">
      <c r="A83" s="60">
        <v>0.5097222222222215</v>
      </c>
      <c r="B83" s="61"/>
      <c r="C83" s="62" t="s">
        <v>33</v>
      </c>
      <c r="D83" s="63">
        <v>249</v>
      </c>
      <c r="E83" s="64" t="s">
        <v>93</v>
      </c>
      <c r="F83" s="64" t="s">
        <v>94</v>
      </c>
      <c r="G83" s="98"/>
      <c r="H83" s="72"/>
      <c r="I83" s="72">
        <v>192</v>
      </c>
      <c r="J83" s="72"/>
      <c r="K83" s="72">
        <v>50</v>
      </c>
      <c r="L83" s="67">
        <f t="shared" si="2"/>
        <v>61.93548387096774</v>
      </c>
      <c r="M83" s="94" t="s">
        <v>126</v>
      </c>
      <c r="N83" s="94"/>
      <c r="O83" s="94" t="s">
        <v>115</v>
      </c>
      <c r="P83" s="94"/>
      <c r="Q83" s="95"/>
    </row>
    <row r="84" spans="1:17" ht="26.25" customHeight="1">
      <c r="A84" s="60">
        <v>0.5777777777777768</v>
      </c>
      <c r="B84" s="61"/>
      <c r="C84" s="62" t="s">
        <v>33</v>
      </c>
      <c r="D84" s="63">
        <v>276</v>
      </c>
      <c r="E84" s="65" t="s">
        <v>82</v>
      </c>
      <c r="F84" s="65" t="s">
        <v>83</v>
      </c>
      <c r="G84" s="65" t="s">
        <v>84</v>
      </c>
      <c r="H84" s="72"/>
      <c r="I84" s="72">
        <v>192</v>
      </c>
      <c r="J84" s="72"/>
      <c r="K84" s="72">
        <v>50</v>
      </c>
      <c r="L84" s="67">
        <f t="shared" si="2"/>
        <v>61.93548387096774</v>
      </c>
      <c r="M84" s="94" t="s">
        <v>126</v>
      </c>
      <c r="N84" s="94"/>
      <c r="O84" s="94" t="s">
        <v>115</v>
      </c>
      <c r="P84" s="94"/>
      <c r="Q84" s="95"/>
    </row>
    <row r="85" spans="1:17" ht="26.25" customHeight="1">
      <c r="A85" s="60">
        <v>0.5145833333333327</v>
      </c>
      <c r="B85" s="61"/>
      <c r="C85" s="62" t="s">
        <v>33</v>
      </c>
      <c r="D85" s="63">
        <v>583</v>
      </c>
      <c r="E85" s="65" t="s">
        <v>101</v>
      </c>
      <c r="F85" s="65" t="s">
        <v>102</v>
      </c>
      <c r="G85" s="65" t="s">
        <v>103</v>
      </c>
      <c r="H85" s="72"/>
      <c r="I85" s="72">
        <v>188</v>
      </c>
      <c r="J85" s="72"/>
      <c r="K85" s="72">
        <v>48</v>
      </c>
      <c r="L85" s="67">
        <f t="shared" si="2"/>
        <v>60.64516129032258</v>
      </c>
      <c r="M85" s="94">
        <v>15</v>
      </c>
      <c r="N85" s="94"/>
      <c r="O85" s="94">
        <v>10</v>
      </c>
      <c r="P85" s="94"/>
      <c r="Q85" s="95"/>
    </row>
    <row r="86" spans="1:17" ht="26.25" customHeight="1">
      <c r="A86" s="60">
        <v>0.4902777777777772</v>
      </c>
      <c r="B86" s="61"/>
      <c r="C86" s="62" t="s">
        <v>33</v>
      </c>
      <c r="D86" s="63">
        <v>267</v>
      </c>
      <c r="E86" s="64" t="s">
        <v>95</v>
      </c>
      <c r="F86" s="64" t="s">
        <v>96</v>
      </c>
      <c r="G86" s="65" t="s">
        <v>97</v>
      </c>
      <c r="H86" s="72"/>
      <c r="I86" s="72">
        <v>185</v>
      </c>
      <c r="J86" s="72"/>
      <c r="K86" s="72">
        <v>46</v>
      </c>
      <c r="L86" s="67">
        <f t="shared" si="2"/>
        <v>59.677419354838705</v>
      </c>
      <c r="M86" s="94">
        <v>16</v>
      </c>
      <c r="N86" s="94"/>
      <c r="O86" s="94">
        <v>11</v>
      </c>
      <c r="P86" s="94"/>
      <c r="Q86" s="95"/>
    </row>
    <row r="87" spans="1:17" ht="26.25" customHeight="1">
      <c r="A87" s="60">
        <v>0.5826388888888879</v>
      </c>
      <c r="B87" s="61"/>
      <c r="C87" s="62" t="s">
        <v>63</v>
      </c>
      <c r="D87" s="63">
        <v>278</v>
      </c>
      <c r="E87" s="64" t="s">
        <v>64</v>
      </c>
      <c r="F87" s="64" t="s">
        <v>65</v>
      </c>
      <c r="G87" s="65" t="s">
        <v>66</v>
      </c>
      <c r="H87" s="72">
        <v>183</v>
      </c>
      <c r="I87" s="72"/>
      <c r="J87" s="72"/>
      <c r="K87" s="72">
        <v>50</v>
      </c>
      <c r="L87" s="67">
        <f t="shared" si="2"/>
        <v>59.03225806451613</v>
      </c>
      <c r="M87" s="94">
        <v>17</v>
      </c>
      <c r="N87" s="94">
        <v>6</v>
      </c>
      <c r="O87" s="94"/>
      <c r="P87" s="94"/>
      <c r="Q87" s="95"/>
    </row>
    <row r="88" spans="1:17" ht="26.25" customHeight="1">
      <c r="A88" s="60">
        <v>0.587499999999999</v>
      </c>
      <c r="B88" s="61"/>
      <c r="C88" s="62" t="s">
        <v>33</v>
      </c>
      <c r="D88" s="63">
        <v>795</v>
      </c>
      <c r="E88" s="65" t="s">
        <v>127</v>
      </c>
      <c r="F88" s="65" t="s">
        <v>128</v>
      </c>
      <c r="G88" s="65" t="s">
        <v>129</v>
      </c>
      <c r="H88" s="72"/>
      <c r="I88" s="72">
        <v>182</v>
      </c>
      <c r="J88" s="72"/>
      <c r="K88" s="72">
        <v>46</v>
      </c>
      <c r="L88" s="67">
        <f t="shared" si="2"/>
        <v>58.70967741935484</v>
      </c>
      <c r="M88" s="94">
        <v>18</v>
      </c>
      <c r="N88" s="94"/>
      <c r="O88" s="94">
        <v>12</v>
      </c>
      <c r="P88" s="94"/>
      <c r="Q88" s="95"/>
    </row>
    <row r="89" spans="1:17" ht="15.75">
      <c r="A89" s="60">
        <v>0.6020833333333323</v>
      </c>
      <c r="B89" s="61" t="s">
        <v>24</v>
      </c>
      <c r="C89" s="61"/>
      <c r="D89" s="61"/>
      <c r="E89" s="61" t="s">
        <v>45</v>
      </c>
      <c r="F89" s="61"/>
      <c r="G89" s="61"/>
      <c r="H89" s="72"/>
      <c r="I89" s="72"/>
      <c r="J89" s="72"/>
      <c r="K89" s="72"/>
      <c r="L89" s="67"/>
      <c r="M89" s="94"/>
      <c r="N89" s="94"/>
      <c r="O89" s="94"/>
      <c r="P89" s="94"/>
      <c r="Q89" s="95"/>
    </row>
    <row r="90" spans="1:17" ht="4.5" customHeight="1" thickBot="1">
      <c r="A90" s="100"/>
      <c r="B90" s="101"/>
      <c r="C90" s="102"/>
      <c r="D90" s="103"/>
      <c r="E90" s="104"/>
      <c r="F90" s="104"/>
      <c r="G90" s="104"/>
      <c r="H90" s="101"/>
      <c r="I90" s="101"/>
      <c r="J90" s="101"/>
      <c r="K90" s="101"/>
      <c r="L90" s="105"/>
      <c r="M90" s="106"/>
      <c r="N90" s="106"/>
      <c r="O90" s="106"/>
      <c r="P90" s="106"/>
      <c r="Q90" s="107"/>
    </row>
    <row r="91" spans="1:17" ht="6.75" customHeight="1" thickBot="1">
      <c r="A91" s="89"/>
      <c r="B91" s="89"/>
      <c r="C91" s="89"/>
      <c r="D91" s="89"/>
      <c r="E91" s="89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</row>
    <row r="92" spans="1:17" ht="26.25" thickBot="1">
      <c r="A92" s="1" t="s">
        <v>0</v>
      </c>
      <c r="B92" s="2"/>
      <c r="C92" s="2"/>
      <c r="D92" s="2"/>
      <c r="E92" s="2"/>
      <c r="F92" s="2"/>
      <c r="G92" s="3" t="s">
        <v>1</v>
      </c>
      <c r="H92" s="3"/>
      <c r="I92" s="3"/>
      <c r="J92" s="3"/>
      <c r="K92" s="3"/>
      <c r="L92" s="4"/>
      <c r="M92" s="5" t="s">
        <v>2</v>
      </c>
      <c r="N92" s="6"/>
      <c r="O92" s="6"/>
      <c r="P92" s="7">
        <v>8</v>
      </c>
      <c r="Q92" s="8">
        <v>8</v>
      </c>
    </row>
    <row r="93" spans="1:17" ht="20.25" thickBot="1">
      <c r="A93" s="10" t="s">
        <v>3</v>
      </c>
      <c r="B93" s="11"/>
      <c r="C93" s="11"/>
      <c r="D93" s="11"/>
      <c r="E93" s="11"/>
      <c r="F93" s="11"/>
      <c r="G93" s="12" t="s">
        <v>4</v>
      </c>
      <c r="H93" s="13" t="s">
        <v>130</v>
      </c>
      <c r="I93" s="13"/>
      <c r="J93" s="13"/>
      <c r="K93" s="13"/>
      <c r="L93" s="9"/>
      <c r="M93" s="14" t="s">
        <v>6</v>
      </c>
      <c r="N93" s="15"/>
      <c r="O93" s="16"/>
      <c r="P93" s="17">
        <f>SUM(L101:L107)/Q92</f>
        <v>56.293103448275865</v>
      </c>
      <c r="Q93" s="18"/>
    </row>
    <row r="94" spans="1:17" ht="19.5" thickBot="1">
      <c r="A94" s="10" t="s">
        <v>131</v>
      </c>
      <c r="B94" s="11"/>
      <c r="C94" s="11"/>
      <c r="D94" s="11"/>
      <c r="E94" s="11"/>
      <c r="F94" s="11"/>
      <c r="G94" s="19" t="s">
        <v>8</v>
      </c>
      <c r="H94" s="25" t="s">
        <v>132</v>
      </c>
      <c r="I94" s="25"/>
      <c r="J94" s="25"/>
      <c r="K94" s="25"/>
      <c r="L94" s="21"/>
      <c r="M94" s="21"/>
      <c r="N94" s="22"/>
      <c r="O94" s="23">
        <v>290</v>
      </c>
      <c r="P94" s="23"/>
      <c r="Q94" s="24"/>
    </row>
    <row r="95" spans="1:17" ht="19.5" customHeight="1">
      <c r="A95" s="28" t="s">
        <v>61</v>
      </c>
      <c r="B95" s="29"/>
      <c r="C95" s="29"/>
      <c r="D95" s="29"/>
      <c r="E95" s="29"/>
      <c r="F95" s="30"/>
      <c r="G95" s="31"/>
      <c r="H95" s="32" t="s">
        <v>11</v>
      </c>
      <c r="I95" s="32"/>
      <c r="J95" s="33"/>
      <c r="K95" s="33"/>
      <c r="L95" s="108"/>
      <c r="M95" s="35"/>
      <c r="N95" s="35"/>
      <c r="O95" s="26"/>
      <c r="P95" s="26"/>
      <c r="Q95" s="24"/>
    </row>
    <row r="96" spans="1:17" ht="20.25" customHeight="1" thickBot="1">
      <c r="A96" s="36" t="s">
        <v>133</v>
      </c>
      <c r="B96" s="37"/>
      <c r="C96" s="37"/>
      <c r="D96" s="37"/>
      <c r="E96" s="37"/>
      <c r="F96" s="38"/>
      <c r="G96" s="27"/>
      <c r="H96" s="27"/>
      <c r="I96" s="27"/>
      <c r="J96" s="27"/>
      <c r="K96" s="27"/>
      <c r="L96" s="27"/>
      <c r="M96" s="27"/>
      <c r="N96" s="27"/>
      <c r="O96" s="26"/>
      <c r="P96" s="26"/>
      <c r="Q96" s="24"/>
    </row>
    <row r="97" spans="1:17" ht="6.75" customHeight="1" thickBot="1">
      <c r="A97" s="39"/>
      <c r="B97" s="27"/>
      <c r="C97" s="40"/>
      <c r="D97" s="27"/>
      <c r="E97" s="27"/>
      <c r="F97" s="27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2"/>
    </row>
    <row r="98" spans="1:17" ht="15.75">
      <c r="A98" s="43" t="s">
        <v>13</v>
      </c>
      <c r="B98" s="44" t="s">
        <v>14</v>
      </c>
      <c r="C98" s="44" t="s">
        <v>15</v>
      </c>
      <c r="D98" s="44" t="s">
        <v>16</v>
      </c>
      <c r="E98" s="45" t="s">
        <v>17</v>
      </c>
      <c r="F98" s="46" t="s">
        <v>18</v>
      </c>
      <c r="G98" s="47" t="s">
        <v>19</v>
      </c>
      <c r="H98" s="44" t="s">
        <v>20</v>
      </c>
      <c r="I98" s="44" t="s">
        <v>20</v>
      </c>
      <c r="J98" s="44" t="s">
        <v>20</v>
      </c>
      <c r="K98" s="44" t="s">
        <v>21</v>
      </c>
      <c r="L98" s="44" t="s">
        <v>22</v>
      </c>
      <c r="M98" s="48" t="s">
        <v>23</v>
      </c>
      <c r="N98" s="48"/>
      <c r="O98" s="48"/>
      <c r="P98" s="48"/>
      <c r="Q98" s="49"/>
    </row>
    <row r="99" spans="1:17" ht="16.5" thickBot="1">
      <c r="A99" s="50"/>
      <c r="B99" s="51"/>
      <c r="C99" s="52" t="s">
        <v>24</v>
      </c>
      <c r="D99" s="53"/>
      <c r="E99" s="54" t="s">
        <v>25</v>
      </c>
      <c r="F99" s="54" t="s">
        <v>26</v>
      </c>
      <c r="G99" s="53" t="s">
        <v>27</v>
      </c>
      <c r="H99" s="53" t="s">
        <v>28</v>
      </c>
      <c r="I99" s="53" t="s">
        <v>29</v>
      </c>
      <c r="J99" s="53" t="s">
        <v>30</v>
      </c>
      <c r="K99" s="53" t="s">
        <v>24</v>
      </c>
      <c r="L99" s="53"/>
      <c r="M99" s="53" t="s">
        <v>31</v>
      </c>
      <c r="N99" s="53" t="s">
        <v>28</v>
      </c>
      <c r="O99" s="53" t="s">
        <v>29</v>
      </c>
      <c r="P99" s="53" t="s">
        <v>30</v>
      </c>
      <c r="Q99" s="55"/>
    </row>
    <row r="100" spans="1:17" ht="4.5" customHeight="1">
      <c r="A100" s="56"/>
      <c r="B100" s="57"/>
      <c r="C100" s="57"/>
      <c r="D100" s="57"/>
      <c r="E100" s="58"/>
      <c r="F100" s="58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9"/>
    </row>
    <row r="101" spans="1:17" ht="25.5">
      <c r="A101" s="60">
        <v>0.6506944444444431</v>
      </c>
      <c r="B101" s="61"/>
      <c r="C101" s="62" t="s">
        <v>63</v>
      </c>
      <c r="D101" s="63">
        <v>654</v>
      </c>
      <c r="E101" s="65" t="s">
        <v>112</v>
      </c>
      <c r="F101" s="64" t="s">
        <v>113</v>
      </c>
      <c r="G101" s="76" t="s">
        <v>114</v>
      </c>
      <c r="H101" s="72">
        <v>199</v>
      </c>
      <c r="I101" s="72"/>
      <c r="J101" s="72"/>
      <c r="K101" s="72">
        <v>56</v>
      </c>
      <c r="L101" s="67">
        <f aca="true" t="shared" si="3" ref="L101:L108">SUM(H101:J101)/2.9</f>
        <v>68.62068965517241</v>
      </c>
      <c r="M101" s="94">
        <v>1</v>
      </c>
      <c r="N101" s="94">
        <v>1</v>
      </c>
      <c r="O101" s="94"/>
      <c r="P101" s="94"/>
      <c r="Q101" s="95"/>
    </row>
    <row r="102" spans="1:17" ht="25.5">
      <c r="A102" s="60">
        <v>0.6118055555555545</v>
      </c>
      <c r="B102" s="61"/>
      <c r="C102" s="62" t="s">
        <v>33</v>
      </c>
      <c r="D102" s="63">
        <v>6</v>
      </c>
      <c r="E102" s="65" t="s">
        <v>134</v>
      </c>
      <c r="F102" s="65" t="s">
        <v>135</v>
      </c>
      <c r="G102" s="65" t="s">
        <v>136</v>
      </c>
      <c r="H102" s="72"/>
      <c r="I102" s="72">
        <v>189</v>
      </c>
      <c r="J102" s="72"/>
      <c r="K102" s="72">
        <v>52</v>
      </c>
      <c r="L102" s="67">
        <f t="shared" si="3"/>
        <v>65.17241379310344</v>
      </c>
      <c r="M102" s="94">
        <v>2</v>
      </c>
      <c r="N102" s="109"/>
      <c r="O102" s="94">
        <v>1</v>
      </c>
      <c r="P102" s="94"/>
      <c r="Q102" s="95"/>
    </row>
    <row r="103" spans="1:17" ht="25.5">
      <c r="A103" s="60">
        <v>0.6166666666666656</v>
      </c>
      <c r="B103" s="61"/>
      <c r="C103" s="62" t="s">
        <v>33</v>
      </c>
      <c r="D103" s="63">
        <v>481</v>
      </c>
      <c r="E103" s="64" t="s">
        <v>137</v>
      </c>
      <c r="F103" s="64" t="s">
        <v>138</v>
      </c>
      <c r="G103" s="65" t="s">
        <v>139</v>
      </c>
      <c r="H103" s="72"/>
      <c r="I103" s="72">
        <v>188</v>
      </c>
      <c r="J103" s="72"/>
      <c r="K103" s="72">
        <v>50</v>
      </c>
      <c r="L103" s="67">
        <f t="shared" si="3"/>
        <v>64.82758620689656</v>
      </c>
      <c r="M103" s="94">
        <v>3</v>
      </c>
      <c r="N103" s="109"/>
      <c r="O103" s="94">
        <v>2</v>
      </c>
      <c r="P103" s="94"/>
      <c r="Q103" s="95"/>
    </row>
    <row r="104" spans="1:17" ht="25.5">
      <c r="A104" s="60">
        <v>0.7</v>
      </c>
      <c r="B104" s="61"/>
      <c r="C104" s="62" t="s">
        <v>33</v>
      </c>
      <c r="D104" s="63">
        <v>291</v>
      </c>
      <c r="E104" s="65" t="s">
        <v>140</v>
      </c>
      <c r="F104" s="65" t="s">
        <v>141</v>
      </c>
      <c r="G104" s="65" t="s">
        <v>142</v>
      </c>
      <c r="H104" s="72"/>
      <c r="I104" s="72">
        <v>187</v>
      </c>
      <c r="J104" s="72"/>
      <c r="K104" s="72">
        <v>52</v>
      </c>
      <c r="L104" s="67">
        <f t="shared" si="3"/>
        <v>64.48275862068965</v>
      </c>
      <c r="M104" s="94">
        <v>4</v>
      </c>
      <c r="N104" s="94"/>
      <c r="O104" s="94">
        <v>3</v>
      </c>
      <c r="P104" s="94"/>
      <c r="Q104" s="95"/>
    </row>
    <row r="105" spans="1:17" ht="25.5">
      <c r="A105" s="60">
        <v>0.63611111111111</v>
      </c>
      <c r="B105" s="61"/>
      <c r="C105" s="62" t="s">
        <v>33</v>
      </c>
      <c r="D105" s="63">
        <v>290</v>
      </c>
      <c r="E105" s="65" t="s">
        <v>143</v>
      </c>
      <c r="F105" s="65" t="s">
        <v>144</v>
      </c>
      <c r="G105" s="65" t="s">
        <v>145</v>
      </c>
      <c r="H105" s="72"/>
      <c r="I105" s="72">
        <v>184</v>
      </c>
      <c r="J105" s="72"/>
      <c r="K105" s="72">
        <v>50</v>
      </c>
      <c r="L105" s="67">
        <f t="shared" si="3"/>
        <v>63.44827586206897</v>
      </c>
      <c r="M105" s="94">
        <v>5</v>
      </c>
      <c r="N105" s="109"/>
      <c r="O105" s="94">
        <v>4</v>
      </c>
      <c r="P105" s="94"/>
      <c r="Q105" s="95"/>
    </row>
    <row r="106" spans="1:17" ht="25.5">
      <c r="A106" s="60">
        <v>0.6458333333333321</v>
      </c>
      <c r="B106" s="61"/>
      <c r="C106" s="62" t="s">
        <v>33</v>
      </c>
      <c r="D106" s="63">
        <v>520</v>
      </c>
      <c r="E106" s="64" t="s">
        <v>123</v>
      </c>
      <c r="F106" s="64" t="s">
        <v>124</v>
      </c>
      <c r="G106" s="65" t="s">
        <v>125</v>
      </c>
      <c r="H106" s="72"/>
      <c r="I106" s="72">
        <v>183</v>
      </c>
      <c r="J106" s="72"/>
      <c r="K106" s="72">
        <v>50</v>
      </c>
      <c r="L106" s="67">
        <f t="shared" si="3"/>
        <v>63.10344827586207</v>
      </c>
      <c r="M106" s="94">
        <v>6</v>
      </c>
      <c r="N106" s="109"/>
      <c r="O106" s="94">
        <v>5</v>
      </c>
      <c r="P106" s="94"/>
      <c r="Q106" s="95"/>
    </row>
    <row r="107" spans="1:17" ht="25.5">
      <c r="A107" s="60">
        <v>0.6069444444444434</v>
      </c>
      <c r="B107" s="61"/>
      <c r="C107" s="62" t="s">
        <v>33</v>
      </c>
      <c r="D107" s="63">
        <v>195</v>
      </c>
      <c r="E107" s="64" t="s">
        <v>146</v>
      </c>
      <c r="F107" s="64" t="s">
        <v>147</v>
      </c>
      <c r="G107" s="65" t="s">
        <v>148</v>
      </c>
      <c r="H107" s="72"/>
      <c r="I107" s="72">
        <v>176</v>
      </c>
      <c r="J107" s="72"/>
      <c r="K107" s="72">
        <v>48</v>
      </c>
      <c r="L107" s="67">
        <f t="shared" si="3"/>
        <v>60.689655172413794</v>
      </c>
      <c r="M107" s="94">
        <v>7</v>
      </c>
      <c r="N107" s="109"/>
      <c r="O107" s="94">
        <v>6</v>
      </c>
      <c r="P107" s="94"/>
      <c r="Q107" s="95"/>
    </row>
    <row r="108" spans="1:17" ht="25.5">
      <c r="A108" s="60">
        <v>0.6409722222222209</v>
      </c>
      <c r="B108" s="61"/>
      <c r="C108" s="62" t="s">
        <v>33</v>
      </c>
      <c r="D108" s="63">
        <v>795</v>
      </c>
      <c r="E108" s="65" t="s">
        <v>127</v>
      </c>
      <c r="F108" s="65" t="s">
        <v>128</v>
      </c>
      <c r="G108" s="65" t="s">
        <v>129</v>
      </c>
      <c r="H108" s="72"/>
      <c r="I108" s="72">
        <v>167</v>
      </c>
      <c r="J108" s="72"/>
      <c r="K108" s="72">
        <v>46</v>
      </c>
      <c r="L108" s="67">
        <f t="shared" si="3"/>
        <v>57.58620689655172</v>
      </c>
      <c r="M108" s="94">
        <v>8</v>
      </c>
      <c r="N108" s="109"/>
      <c r="O108" s="94">
        <v>7</v>
      </c>
      <c r="P108" s="94"/>
      <c r="Q108" s="95"/>
    </row>
    <row r="109" spans="1:17" ht="15.75">
      <c r="A109" s="60">
        <v>0.6555555555555543</v>
      </c>
      <c r="B109" s="61"/>
      <c r="C109" s="62"/>
      <c r="D109" s="63"/>
      <c r="E109" s="98" t="s">
        <v>45</v>
      </c>
      <c r="F109" s="98"/>
      <c r="G109" s="98"/>
      <c r="H109" s="72"/>
      <c r="I109" s="72"/>
      <c r="J109" s="72"/>
      <c r="K109" s="72"/>
      <c r="L109" s="67"/>
      <c r="M109" s="94"/>
      <c r="N109" s="94"/>
      <c r="O109" s="94"/>
      <c r="P109" s="94"/>
      <c r="Q109" s="95"/>
    </row>
    <row r="110" spans="1:17" ht="6" customHeight="1" thickBot="1">
      <c r="A110" s="77"/>
      <c r="B110" s="78"/>
      <c r="C110" s="79"/>
      <c r="D110" s="80"/>
      <c r="E110" s="99"/>
      <c r="F110" s="99"/>
      <c r="G110" s="99"/>
      <c r="H110" s="78"/>
      <c r="I110" s="78"/>
      <c r="J110" s="78"/>
      <c r="K110" s="78"/>
      <c r="L110" s="82"/>
      <c r="M110" s="83"/>
      <c r="N110" s="83"/>
      <c r="O110" s="83"/>
      <c r="P110" s="83"/>
      <c r="Q110" s="84"/>
    </row>
    <row r="111" spans="1:17" ht="6.75" customHeight="1" thickBot="1">
      <c r="A111" s="89"/>
      <c r="B111" s="89"/>
      <c r="C111" s="89"/>
      <c r="D111" s="89"/>
      <c r="E111" s="89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89"/>
      <c r="Q111" s="89"/>
    </row>
    <row r="112" spans="1:17" ht="26.25" thickBot="1">
      <c r="A112" s="1" t="s">
        <v>0</v>
      </c>
      <c r="B112" s="2"/>
      <c r="C112" s="2"/>
      <c r="D112" s="2"/>
      <c r="E112" s="2"/>
      <c r="F112" s="2"/>
      <c r="G112" s="3" t="s">
        <v>1</v>
      </c>
      <c r="H112" s="3"/>
      <c r="I112" s="3"/>
      <c r="J112" s="3"/>
      <c r="K112" s="3"/>
      <c r="L112" s="4"/>
      <c r="M112" s="5" t="s">
        <v>2</v>
      </c>
      <c r="N112" s="6"/>
      <c r="O112" s="6"/>
      <c r="P112" s="7">
        <v>4</v>
      </c>
      <c r="Q112" s="8">
        <v>4</v>
      </c>
    </row>
    <row r="113" spans="1:17" ht="20.25" thickBot="1">
      <c r="A113" s="10" t="s">
        <v>3</v>
      </c>
      <c r="B113" s="11"/>
      <c r="C113" s="11"/>
      <c r="D113" s="11"/>
      <c r="E113" s="11"/>
      <c r="F113" s="11"/>
      <c r="G113" s="12" t="s">
        <v>4</v>
      </c>
      <c r="H113" s="90" t="s">
        <v>149</v>
      </c>
      <c r="I113" s="90"/>
      <c r="J113" s="90"/>
      <c r="K113" s="90"/>
      <c r="L113" s="9"/>
      <c r="M113" s="14" t="s">
        <v>6</v>
      </c>
      <c r="N113" s="15"/>
      <c r="O113" s="16"/>
      <c r="P113" s="17">
        <f>SUM(L121:L126)/Q112</f>
        <v>61.71875</v>
      </c>
      <c r="Q113" s="18"/>
    </row>
    <row r="114" spans="1:17" ht="19.5" thickBot="1">
      <c r="A114" s="10" t="s">
        <v>150</v>
      </c>
      <c r="B114" s="11"/>
      <c r="C114" s="11"/>
      <c r="D114" s="11"/>
      <c r="E114" s="11"/>
      <c r="F114" s="11"/>
      <c r="G114" s="19" t="s">
        <v>8</v>
      </c>
      <c r="H114" s="25" t="s">
        <v>151</v>
      </c>
      <c r="I114" s="25"/>
      <c r="J114" s="25"/>
      <c r="K114" s="25"/>
      <c r="L114" s="21"/>
      <c r="M114" s="21"/>
      <c r="N114" s="22"/>
      <c r="O114" s="23">
        <v>320</v>
      </c>
      <c r="P114" s="23"/>
      <c r="Q114" s="24"/>
    </row>
    <row r="115" spans="1:17" ht="19.5" customHeight="1">
      <c r="A115" s="28" t="s">
        <v>152</v>
      </c>
      <c r="B115" s="29"/>
      <c r="C115" s="29"/>
      <c r="D115" s="29"/>
      <c r="E115" s="29"/>
      <c r="F115" s="30"/>
      <c r="G115" s="31"/>
      <c r="H115" s="32" t="s">
        <v>49</v>
      </c>
      <c r="I115" s="32"/>
      <c r="J115" s="33"/>
      <c r="K115" s="33"/>
      <c r="L115" s="34"/>
      <c r="M115" s="35"/>
      <c r="N115" s="35"/>
      <c r="O115" s="26"/>
      <c r="P115" s="26"/>
      <c r="Q115" s="24"/>
    </row>
    <row r="116" spans="1:17" ht="20.25" customHeight="1" thickBot="1">
      <c r="A116" s="36" t="s">
        <v>153</v>
      </c>
      <c r="B116" s="37"/>
      <c r="C116" s="37"/>
      <c r="D116" s="37"/>
      <c r="E116" s="37"/>
      <c r="F116" s="38"/>
      <c r="G116" s="27"/>
      <c r="H116" s="27"/>
      <c r="I116" s="27"/>
      <c r="J116" s="27"/>
      <c r="K116" s="27"/>
      <c r="L116" s="27"/>
      <c r="M116" s="27"/>
      <c r="N116" s="27"/>
      <c r="O116" s="26"/>
      <c r="P116" s="26"/>
      <c r="Q116" s="24"/>
    </row>
    <row r="117" spans="1:17" ht="6.75" customHeight="1" thickBot="1">
      <c r="A117" s="39"/>
      <c r="B117" s="27"/>
      <c r="C117" s="40"/>
      <c r="D117" s="27"/>
      <c r="E117" s="27"/>
      <c r="F117" s="27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2"/>
    </row>
    <row r="118" spans="1:17" ht="15.75">
      <c r="A118" s="43" t="s">
        <v>13</v>
      </c>
      <c r="B118" s="44" t="s">
        <v>14</v>
      </c>
      <c r="C118" s="44" t="s">
        <v>15</v>
      </c>
      <c r="D118" s="44" t="s">
        <v>16</v>
      </c>
      <c r="E118" s="45" t="s">
        <v>17</v>
      </c>
      <c r="F118" s="46" t="s">
        <v>18</v>
      </c>
      <c r="G118" s="47" t="s">
        <v>19</v>
      </c>
      <c r="H118" s="44" t="s">
        <v>20</v>
      </c>
      <c r="I118" s="44" t="s">
        <v>20</v>
      </c>
      <c r="J118" s="44" t="s">
        <v>20</v>
      </c>
      <c r="K118" s="44" t="s">
        <v>21</v>
      </c>
      <c r="L118" s="44" t="s">
        <v>22</v>
      </c>
      <c r="M118" s="48" t="s">
        <v>23</v>
      </c>
      <c r="N118" s="48"/>
      <c r="O118" s="48"/>
      <c r="P118" s="48"/>
      <c r="Q118" s="49"/>
    </row>
    <row r="119" spans="1:17" ht="16.5" thickBot="1">
      <c r="A119" s="50"/>
      <c r="B119" s="51"/>
      <c r="C119" s="52" t="s">
        <v>24</v>
      </c>
      <c r="D119" s="53"/>
      <c r="E119" s="54" t="s">
        <v>25</v>
      </c>
      <c r="F119" s="54" t="s">
        <v>26</v>
      </c>
      <c r="G119" s="53" t="s">
        <v>27</v>
      </c>
      <c r="H119" s="53" t="s">
        <v>28</v>
      </c>
      <c r="I119" s="53" t="s">
        <v>29</v>
      </c>
      <c r="J119" s="53" t="s">
        <v>30</v>
      </c>
      <c r="K119" s="53" t="s">
        <v>24</v>
      </c>
      <c r="L119" s="53"/>
      <c r="M119" s="53" t="s">
        <v>31</v>
      </c>
      <c r="N119" s="53" t="s">
        <v>28</v>
      </c>
      <c r="O119" s="53" t="s">
        <v>29</v>
      </c>
      <c r="P119" s="53" t="s">
        <v>30</v>
      </c>
      <c r="Q119" s="55"/>
    </row>
    <row r="120" spans="1:17" ht="5.25" customHeight="1">
      <c r="A120" s="56"/>
      <c r="B120" s="57"/>
      <c r="C120" s="57"/>
      <c r="D120" s="57"/>
      <c r="E120" s="58"/>
      <c r="F120" s="58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9"/>
    </row>
    <row r="121" spans="1:17" ht="25.5">
      <c r="A121" s="60">
        <v>0.6340277777777811</v>
      </c>
      <c r="B121" s="61"/>
      <c r="C121" s="62" t="s">
        <v>33</v>
      </c>
      <c r="D121" s="63">
        <v>6</v>
      </c>
      <c r="E121" s="65" t="s">
        <v>134</v>
      </c>
      <c r="F121" s="65" t="s">
        <v>135</v>
      </c>
      <c r="G121" s="65" t="s">
        <v>136</v>
      </c>
      <c r="H121" s="72"/>
      <c r="I121" s="72">
        <v>210</v>
      </c>
      <c r="J121" s="72"/>
      <c r="K121" s="72">
        <v>54</v>
      </c>
      <c r="L121" s="67">
        <f aca="true" t="shared" si="4" ref="L121:L126">SUM(H121:J121)/3.2</f>
        <v>65.625</v>
      </c>
      <c r="M121" s="94">
        <v>1</v>
      </c>
      <c r="N121" s="94"/>
      <c r="O121" s="94">
        <v>1</v>
      </c>
      <c r="P121" s="94"/>
      <c r="Q121" s="95"/>
    </row>
    <row r="122" spans="1:17" ht="25.5">
      <c r="A122" s="60">
        <v>0.6395833333333377</v>
      </c>
      <c r="B122" s="61"/>
      <c r="C122" s="62" t="s">
        <v>33</v>
      </c>
      <c r="D122" s="63">
        <v>481</v>
      </c>
      <c r="E122" s="64" t="s">
        <v>137</v>
      </c>
      <c r="F122" s="64" t="s">
        <v>138</v>
      </c>
      <c r="G122" s="65" t="s">
        <v>139</v>
      </c>
      <c r="H122" s="72"/>
      <c r="I122" s="72">
        <v>204</v>
      </c>
      <c r="J122" s="72"/>
      <c r="K122" s="72">
        <v>52</v>
      </c>
      <c r="L122" s="67">
        <f t="shared" si="4"/>
        <v>63.75</v>
      </c>
      <c r="M122" s="94">
        <v>2</v>
      </c>
      <c r="N122" s="94"/>
      <c r="O122" s="94">
        <v>2</v>
      </c>
      <c r="P122" s="94"/>
      <c r="Q122" s="95"/>
    </row>
    <row r="123" spans="1:17" ht="38.25">
      <c r="A123" s="60">
        <v>0.6229166666666678</v>
      </c>
      <c r="B123" s="61"/>
      <c r="C123" s="62" t="s">
        <v>63</v>
      </c>
      <c r="D123" s="63">
        <v>689</v>
      </c>
      <c r="E123" s="65" t="s">
        <v>154</v>
      </c>
      <c r="F123" s="65" t="s">
        <v>155</v>
      </c>
      <c r="G123" s="65" t="s">
        <v>156</v>
      </c>
      <c r="H123" s="72">
        <v>195</v>
      </c>
      <c r="I123" s="72"/>
      <c r="J123" s="72"/>
      <c r="K123" s="72">
        <v>50</v>
      </c>
      <c r="L123" s="67">
        <f t="shared" si="4"/>
        <v>60.9375</v>
      </c>
      <c r="M123" s="94">
        <v>3</v>
      </c>
      <c r="N123" s="94">
        <v>1</v>
      </c>
      <c r="O123" s="94"/>
      <c r="P123" s="94"/>
      <c r="Q123" s="95"/>
    </row>
    <row r="124" spans="1:17" ht="25.5">
      <c r="A124" s="60">
        <v>0.6284722222222244</v>
      </c>
      <c r="B124" s="61"/>
      <c r="C124" s="62" t="s">
        <v>33</v>
      </c>
      <c r="D124" s="63">
        <v>195</v>
      </c>
      <c r="E124" s="64" t="s">
        <v>146</v>
      </c>
      <c r="F124" s="64" t="s">
        <v>147</v>
      </c>
      <c r="G124" s="65" t="s">
        <v>148</v>
      </c>
      <c r="H124" s="72"/>
      <c r="I124" s="72">
        <v>181</v>
      </c>
      <c r="J124" s="72"/>
      <c r="K124" s="72">
        <v>44</v>
      </c>
      <c r="L124" s="67">
        <f t="shared" si="4"/>
        <v>56.5625</v>
      </c>
      <c r="M124" s="94">
        <v>4</v>
      </c>
      <c r="N124" s="94"/>
      <c r="O124" s="94">
        <v>3</v>
      </c>
      <c r="P124" s="94"/>
      <c r="Q124" s="95"/>
    </row>
    <row r="125" spans="1:17" ht="25.5">
      <c r="A125" s="60">
        <v>0.6118055555555545</v>
      </c>
      <c r="B125" s="61"/>
      <c r="C125" s="62" t="s">
        <v>33</v>
      </c>
      <c r="D125" s="63">
        <v>128</v>
      </c>
      <c r="E125" s="65" t="s">
        <v>122</v>
      </c>
      <c r="F125" s="65" t="s">
        <v>52</v>
      </c>
      <c r="G125" s="65"/>
      <c r="H125" s="72"/>
      <c r="I125" s="72" t="s">
        <v>157</v>
      </c>
      <c r="J125" s="72"/>
      <c r="K125" s="72"/>
      <c r="L125" s="67">
        <f t="shared" si="4"/>
        <v>0</v>
      </c>
      <c r="M125" s="94" t="s">
        <v>157</v>
      </c>
      <c r="N125" s="94"/>
      <c r="O125" s="94"/>
      <c r="P125" s="94"/>
      <c r="Q125" s="95"/>
    </row>
    <row r="126" spans="1:17" ht="25.5">
      <c r="A126" s="60">
        <v>0.6173611111111111</v>
      </c>
      <c r="B126" s="61"/>
      <c r="C126" s="62" t="s">
        <v>33</v>
      </c>
      <c r="D126" s="63">
        <v>193</v>
      </c>
      <c r="E126" s="65" t="s">
        <v>158</v>
      </c>
      <c r="F126" s="65" t="s">
        <v>159</v>
      </c>
      <c r="G126" s="98"/>
      <c r="H126" s="72"/>
      <c r="I126" s="72" t="s">
        <v>160</v>
      </c>
      <c r="J126" s="72"/>
      <c r="K126" s="72"/>
      <c r="L126" s="67">
        <f t="shared" si="4"/>
        <v>0</v>
      </c>
      <c r="M126" s="94" t="s">
        <v>160</v>
      </c>
      <c r="N126" s="94"/>
      <c r="O126" s="94"/>
      <c r="P126" s="94"/>
      <c r="Q126" s="95"/>
    </row>
    <row r="127" spans="1:17" ht="15.75">
      <c r="A127" s="60">
        <v>0.6451388888888944</v>
      </c>
      <c r="B127" s="61"/>
      <c r="C127" s="62"/>
      <c r="D127" s="63"/>
      <c r="E127" s="65" t="s">
        <v>45</v>
      </c>
      <c r="F127" s="65"/>
      <c r="G127" s="65"/>
      <c r="H127" s="72"/>
      <c r="I127" s="72"/>
      <c r="J127" s="72"/>
      <c r="K127" s="72"/>
      <c r="L127" s="67"/>
      <c r="M127" s="94"/>
      <c r="N127" s="94"/>
      <c r="O127" s="94"/>
      <c r="P127" s="94"/>
      <c r="Q127" s="95"/>
    </row>
    <row r="128" spans="1:17" ht="6.75" customHeight="1" thickBot="1">
      <c r="A128" s="77"/>
      <c r="B128" s="78"/>
      <c r="C128" s="78"/>
      <c r="D128" s="78"/>
      <c r="E128" s="78"/>
      <c r="F128" s="78"/>
      <c r="G128" s="78"/>
      <c r="H128" s="78"/>
      <c r="I128" s="78"/>
      <c r="J128" s="78"/>
      <c r="K128" s="78"/>
      <c r="L128" s="82"/>
      <c r="M128" s="83"/>
      <c r="N128" s="83"/>
      <c r="O128" s="83"/>
      <c r="P128" s="83"/>
      <c r="Q128" s="84"/>
    </row>
    <row r="129" spans="1:17" ht="6.75" customHeight="1" thickBot="1">
      <c r="A129" s="111"/>
      <c r="B129" s="112"/>
      <c r="C129" s="113"/>
      <c r="D129" s="114"/>
      <c r="E129" s="115"/>
      <c r="F129" s="115"/>
      <c r="G129" s="115"/>
      <c r="H129" s="112"/>
      <c r="I129" s="112"/>
      <c r="J129" s="112"/>
      <c r="K129" s="112"/>
      <c r="L129" s="116"/>
      <c r="M129" s="117"/>
      <c r="N129" s="117"/>
      <c r="O129" s="117"/>
      <c r="P129" s="117"/>
      <c r="Q129" s="118"/>
    </row>
    <row r="130" spans="1:17" ht="26.25" thickBot="1">
      <c r="A130" s="1" t="s">
        <v>0</v>
      </c>
      <c r="B130" s="2"/>
      <c r="C130" s="2"/>
      <c r="D130" s="2"/>
      <c r="E130" s="2"/>
      <c r="F130" s="2"/>
      <c r="G130" s="3" t="s">
        <v>1</v>
      </c>
      <c r="H130" s="3"/>
      <c r="I130" s="3"/>
      <c r="J130" s="3"/>
      <c r="K130" s="3"/>
      <c r="L130" s="4"/>
      <c r="M130" s="5" t="s">
        <v>2</v>
      </c>
      <c r="N130" s="6"/>
      <c r="O130" s="6"/>
      <c r="P130" s="7">
        <v>4</v>
      </c>
      <c r="Q130" s="8">
        <v>4</v>
      </c>
    </row>
    <row r="131" spans="1:17" ht="20.25" thickBot="1">
      <c r="A131" s="10" t="s">
        <v>3</v>
      </c>
      <c r="B131" s="11"/>
      <c r="C131" s="11"/>
      <c r="D131" s="11"/>
      <c r="E131" s="11"/>
      <c r="F131" s="11"/>
      <c r="G131" s="12" t="s">
        <v>4</v>
      </c>
      <c r="H131" s="90" t="s">
        <v>149</v>
      </c>
      <c r="I131" s="90"/>
      <c r="J131" s="90"/>
      <c r="K131" s="90"/>
      <c r="L131" s="9"/>
      <c r="M131" s="14" t="s">
        <v>6</v>
      </c>
      <c r="N131" s="15"/>
      <c r="O131" s="16"/>
      <c r="P131" s="17">
        <f>SUM(L139:L142)/Q130</f>
        <v>63.14285714285714</v>
      </c>
      <c r="Q131" s="18"/>
    </row>
    <row r="132" spans="1:17" ht="19.5" thickBot="1">
      <c r="A132" s="10" t="s">
        <v>161</v>
      </c>
      <c r="B132" s="11"/>
      <c r="C132" s="11"/>
      <c r="D132" s="11"/>
      <c r="E132" s="11"/>
      <c r="F132" s="11"/>
      <c r="G132" s="19" t="s">
        <v>8</v>
      </c>
      <c r="H132" s="25" t="s">
        <v>151</v>
      </c>
      <c r="I132" s="25"/>
      <c r="J132" s="25"/>
      <c r="K132" s="25"/>
      <c r="L132" s="21"/>
      <c r="M132" s="21"/>
      <c r="N132" s="22"/>
      <c r="O132" s="23">
        <v>350</v>
      </c>
      <c r="P132" s="23"/>
      <c r="Q132" s="24"/>
    </row>
    <row r="133" spans="1:17" ht="19.5" customHeight="1">
      <c r="A133" s="28" t="s">
        <v>61</v>
      </c>
      <c r="B133" s="29"/>
      <c r="C133" s="29"/>
      <c r="D133" s="29"/>
      <c r="E133" s="29"/>
      <c r="F133" s="30"/>
      <c r="G133" s="31"/>
      <c r="H133" s="32" t="s">
        <v>49</v>
      </c>
      <c r="I133" s="32"/>
      <c r="J133" s="33"/>
      <c r="K133" s="33"/>
      <c r="L133" s="108"/>
      <c r="M133" s="35"/>
      <c r="N133" s="35"/>
      <c r="O133" s="26"/>
      <c r="P133" s="26"/>
      <c r="Q133" s="24"/>
    </row>
    <row r="134" spans="1:17" ht="20.25" customHeight="1" thickBot="1">
      <c r="A134" s="36" t="s">
        <v>162</v>
      </c>
      <c r="B134" s="37"/>
      <c r="C134" s="37"/>
      <c r="D134" s="37"/>
      <c r="E134" s="37"/>
      <c r="F134" s="38"/>
      <c r="G134" s="27"/>
      <c r="H134" s="27"/>
      <c r="I134" s="27"/>
      <c r="J134" s="27"/>
      <c r="K134" s="27"/>
      <c r="L134" s="27"/>
      <c r="M134" s="27"/>
      <c r="N134" s="27"/>
      <c r="O134" s="26"/>
      <c r="P134" s="26"/>
      <c r="Q134" s="24"/>
    </row>
    <row r="135" spans="1:17" ht="6.75" customHeight="1" thickBot="1">
      <c r="A135" s="39"/>
      <c r="B135" s="27"/>
      <c r="C135" s="40"/>
      <c r="D135" s="27"/>
      <c r="E135" s="27"/>
      <c r="F135" s="27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2"/>
    </row>
    <row r="136" spans="1:17" ht="15.75">
      <c r="A136" s="43" t="s">
        <v>13</v>
      </c>
      <c r="B136" s="44" t="s">
        <v>14</v>
      </c>
      <c r="C136" s="44" t="s">
        <v>15</v>
      </c>
      <c r="D136" s="44" t="s">
        <v>16</v>
      </c>
      <c r="E136" s="45" t="s">
        <v>17</v>
      </c>
      <c r="F136" s="46" t="s">
        <v>18</v>
      </c>
      <c r="G136" s="47" t="s">
        <v>19</v>
      </c>
      <c r="H136" s="44" t="s">
        <v>20</v>
      </c>
      <c r="I136" s="44" t="s">
        <v>20</v>
      </c>
      <c r="J136" s="44" t="s">
        <v>20</v>
      </c>
      <c r="K136" s="44" t="s">
        <v>21</v>
      </c>
      <c r="L136" s="44" t="s">
        <v>22</v>
      </c>
      <c r="M136" s="48" t="s">
        <v>23</v>
      </c>
      <c r="N136" s="48"/>
      <c r="O136" s="48"/>
      <c r="P136" s="48"/>
      <c r="Q136" s="49"/>
    </row>
    <row r="137" spans="1:17" ht="16.5" thickBot="1">
      <c r="A137" s="50"/>
      <c r="B137" s="51"/>
      <c r="C137" s="52" t="s">
        <v>24</v>
      </c>
      <c r="D137" s="53"/>
      <c r="E137" s="54" t="s">
        <v>25</v>
      </c>
      <c r="F137" s="54" t="s">
        <v>26</v>
      </c>
      <c r="G137" s="53" t="s">
        <v>27</v>
      </c>
      <c r="H137" s="53" t="s">
        <v>28</v>
      </c>
      <c r="I137" s="53" t="s">
        <v>29</v>
      </c>
      <c r="J137" s="53" t="s">
        <v>30</v>
      </c>
      <c r="K137" s="53" t="s">
        <v>24</v>
      </c>
      <c r="L137" s="53"/>
      <c r="M137" s="53" t="s">
        <v>31</v>
      </c>
      <c r="N137" s="53" t="s">
        <v>28</v>
      </c>
      <c r="O137" s="53" t="s">
        <v>29</v>
      </c>
      <c r="P137" s="53" t="s">
        <v>30</v>
      </c>
      <c r="Q137" s="55"/>
    </row>
    <row r="138" spans="1:17" ht="6.75" customHeight="1">
      <c r="A138" s="56"/>
      <c r="B138" s="57"/>
      <c r="C138" s="57"/>
      <c r="D138" s="57"/>
      <c r="E138" s="58"/>
      <c r="F138" s="58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9"/>
    </row>
    <row r="139" spans="1:17" ht="25.5">
      <c r="A139" s="60">
        <v>0.6562500000000077</v>
      </c>
      <c r="B139" s="61"/>
      <c r="C139" s="62" t="s">
        <v>63</v>
      </c>
      <c r="D139" s="63">
        <v>861</v>
      </c>
      <c r="E139" s="64" t="s">
        <v>163</v>
      </c>
      <c r="F139" s="64" t="s">
        <v>164</v>
      </c>
      <c r="G139" s="98"/>
      <c r="H139" s="72">
        <v>241</v>
      </c>
      <c r="I139" s="72"/>
      <c r="J139" s="72"/>
      <c r="K139" s="72">
        <v>56</v>
      </c>
      <c r="L139" s="67">
        <f>SUM(H139:J139)/3.5</f>
        <v>68.85714285714286</v>
      </c>
      <c r="M139" s="94">
        <v>1</v>
      </c>
      <c r="N139" s="94">
        <v>1</v>
      </c>
      <c r="O139" s="94"/>
      <c r="P139" s="94"/>
      <c r="Q139" s="95"/>
    </row>
    <row r="140" spans="1:17" ht="25.5">
      <c r="A140" s="60">
        <v>0.6618055555555643</v>
      </c>
      <c r="B140" s="61"/>
      <c r="C140" s="62" t="s">
        <v>63</v>
      </c>
      <c r="D140" s="63">
        <v>268</v>
      </c>
      <c r="E140" s="64" t="s">
        <v>165</v>
      </c>
      <c r="F140" s="64" t="s">
        <v>166</v>
      </c>
      <c r="G140" s="98" t="s">
        <v>167</v>
      </c>
      <c r="H140" s="72">
        <v>222</v>
      </c>
      <c r="I140" s="72"/>
      <c r="J140" s="72"/>
      <c r="K140" s="72">
        <v>52</v>
      </c>
      <c r="L140" s="67">
        <f>SUM(H140:J140)/3.5</f>
        <v>63.42857142857143</v>
      </c>
      <c r="M140" s="94">
        <v>2</v>
      </c>
      <c r="N140" s="94">
        <v>2</v>
      </c>
      <c r="O140" s="94"/>
      <c r="P140" s="94"/>
      <c r="Q140" s="95"/>
    </row>
    <row r="141" spans="1:17" ht="25.5">
      <c r="A141" s="60">
        <v>0.667361111111121</v>
      </c>
      <c r="B141" s="61"/>
      <c r="C141" s="62" t="s">
        <v>33</v>
      </c>
      <c r="D141" s="63">
        <v>290</v>
      </c>
      <c r="E141" s="65" t="s">
        <v>143</v>
      </c>
      <c r="F141" s="65" t="s">
        <v>144</v>
      </c>
      <c r="G141" s="65" t="s">
        <v>145</v>
      </c>
      <c r="H141" s="72"/>
      <c r="I141" s="72">
        <v>211</v>
      </c>
      <c r="J141" s="72"/>
      <c r="K141" s="72">
        <v>48</v>
      </c>
      <c r="L141" s="67">
        <f>SUM(H141:J141)/3.5</f>
        <v>60.285714285714285</v>
      </c>
      <c r="M141" s="94">
        <v>3</v>
      </c>
      <c r="N141" s="94"/>
      <c r="O141" s="94">
        <v>1</v>
      </c>
      <c r="P141" s="94"/>
      <c r="Q141" s="95"/>
    </row>
    <row r="142" spans="1:17" ht="38.25">
      <c r="A142" s="60">
        <v>0.650694444444451</v>
      </c>
      <c r="B142" s="61"/>
      <c r="C142" s="62" t="s">
        <v>63</v>
      </c>
      <c r="D142" s="63">
        <v>689</v>
      </c>
      <c r="E142" s="65" t="s">
        <v>154</v>
      </c>
      <c r="F142" s="65" t="s">
        <v>155</v>
      </c>
      <c r="G142" s="65" t="s">
        <v>156</v>
      </c>
      <c r="H142" s="72">
        <v>210</v>
      </c>
      <c r="I142" s="72"/>
      <c r="J142" s="72"/>
      <c r="K142" s="72">
        <v>48</v>
      </c>
      <c r="L142" s="67">
        <f>SUM(H142:J142)/3.5</f>
        <v>60</v>
      </c>
      <c r="M142" s="94">
        <v>4</v>
      </c>
      <c r="N142" s="94">
        <v>3</v>
      </c>
      <c r="O142" s="94"/>
      <c r="P142" s="94"/>
      <c r="Q142" s="95"/>
    </row>
    <row r="143" spans="1:17" ht="15.75">
      <c r="A143" s="60">
        <v>0.6729166666666776</v>
      </c>
      <c r="B143" s="61"/>
      <c r="C143" s="61"/>
      <c r="D143" s="61"/>
      <c r="E143" s="98" t="s">
        <v>45</v>
      </c>
      <c r="F143" s="61"/>
      <c r="G143" s="61"/>
      <c r="H143" s="72"/>
      <c r="I143" s="72"/>
      <c r="J143" s="72"/>
      <c r="K143" s="72"/>
      <c r="L143" s="67"/>
      <c r="M143" s="94"/>
      <c r="N143" s="94"/>
      <c r="O143" s="94"/>
      <c r="P143" s="94"/>
      <c r="Q143" s="95"/>
    </row>
    <row r="144" spans="1:17" ht="6.75" customHeight="1" thickBot="1">
      <c r="A144" s="77"/>
      <c r="B144" s="78"/>
      <c r="C144" s="79"/>
      <c r="D144" s="80"/>
      <c r="E144" s="99"/>
      <c r="F144" s="99"/>
      <c r="G144" s="99"/>
      <c r="H144" s="78"/>
      <c r="I144" s="78"/>
      <c r="J144" s="78"/>
      <c r="K144" s="78"/>
      <c r="L144" s="82"/>
      <c r="M144" s="83"/>
      <c r="N144" s="83"/>
      <c r="O144" s="83"/>
      <c r="P144" s="83"/>
      <c r="Q144" s="84"/>
    </row>
    <row r="145" spans="1:17" ht="6.75" customHeight="1" thickBot="1">
      <c r="A145" s="89"/>
      <c r="B145" s="89"/>
      <c r="C145" s="89"/>
      <c r="D145" s="89"/>
      <c r="E145" s="89"/>
      <c r="F145" s="89"/>
      <c r="G145" s="89"/>
      <c r="H145" s="89"/>
      <c r="I145" s="89"/>
      <c r="J145" s="89"/>
      <c r="K145" s="89"/>
      <c r="L145" s="89"/>
      <c r="M145" s="89"/>
      <c r="N145" s="89"/>
      <c r="O145" s="89"/>
      <c r="P145" s="89"/>
      <c r="Q145" s="89"/>
    </row>
    <row r="146" spans="1:17" ht="26.25" thickBot="1">
      <c r="A146" s="1" t="s">
        <v>0</v>
      </c>
      <c r="B146" s="2"/>
      <c r="C146" s="2"/>
      <c r="D146" s="2"/>
      <c r="E146" s="2"/>
      <c r="F146" s="2"/>
      <c r="G146" s="3" t="s">
        <v>1</v>
      </c>
      <c r="H146" s="3"/>
      <c r="I146" s="3"/>
      <c r="J146" s="3"/>
      <c r="K146" s="3"/>
      <c r="L146" s="4"/>
      <c r="M146" s="5" t="s">
        <v>2</v>
      </c>
      <c r="N146" s="6"/>
      <c r="O146" s="6"/>
      <c r="P146" s="7">
        <v>3</v>
      </c>
      <c r="Q146" s="8">
        <v>3</v>
      </c>
    </row>
    <row r="147" spans="1:17" ht="20.25" thickBot="1">
      <c r="A147" s="10" t="s">
        <v>3</v>
      </c>
      <c r="B147" s="11"/>
      <c r="C147" s="11"/>
      <c r="D147" s="11"/>
      <c r="E147" s="11"/>
      <c r="F147" s="11"/>
      <c r="G147" s="12" t="s">
        <v>4</v>
      </c>
      <c r="H147" s="90" t="s">
        <v>149</v>
      </c>
      <c r="I147" s="90"/>
      <c r="J147" s="90"/>
      <c r="K147" s="90"/>
      <c r="L147" s="9"/>
      <c r="M147" s="14" t="s">
        <v>6</v>
      </c>
      <c r="N147" s="15"/>
      <c r="O147" s="16"/>
      <c r="P147" s="17">
        <f>SUM(L155:L157)/Q146</f>
        <v>65.13513513513514</v>
      </c>
      <c r="Q147" s="18"/>
    </row>
    <row r="148" spans="1:17" ht="19.5" thickBot="1">
      <c r="A148" s="10" t="s">
        <v>168</v>
      </c>
      <c r="B148" s="11"/>
      <c r="C148" s="11"/>
      <c r="D148" s="11"/>
      <c r="E148" s="11"/>
      <c r="F148" s="11"/>
      <c r="G148" s="19" t="s">
        <v>8</v>
      </c>
      <c r="H148" s="25" t="s">
        <v>151</v>
      </c>
      <c r="I148" s="25"/>
      <c r="J148" s="25"/>
      <c r="K148" s="25"/>
      <c r="L148" s="21"/>
      <c r="M148" s="21"/>
      <c r="N148" s="22"/>
      <c r="O148" s="23">
        <v>370</v>
      </c>
      <c r="P148" s="23"/>
      <c r="Q148" s="24"/>
    </row>
    <row r="149" spans="1:17" ht="19.5" customHeight="1">
      <c r="A149" s="28" t="s">
        <v>169</v>
      </c>
      <c r="B149" s="29"/>
      <c r="C149" s="29"/>
      <c r="D149" s="29"/>
      <c r="E149" s="29"/>
      <c r="F149" s="30"/>
      <c r="G149" s="31"/>
      <c r="H149" s="32" t="s">
        <v>49</v>
      </c>
      <c r="I149" s="32"/>
      <c r="J149" s="33"/>
      <c r="K149" s="33"/>
      <c r="L149" s="34"/>
      <c r="M149" s="35"/>
      <c r="N149" s="35"/>
      <c r="O149" s="26"/>
      <c r="P149" s="26"/>
      <c r="Q149" s="24"/>
    </row>
    <row r="150" spans="1:17" ht="20.25" customHeight="1" thickBot="1">
      <c r="A150" s="36" t="s">
        <v>170</v>
      </c>
      <c r="B150" s="37"/>
      <c r="C150" s="37"/>
      <c r="D150" s="37"/>
      <c r="E150" s="37"/>
      <c r="F150" s="38"/>
      <c r="G150" s="27"/>
      <c r="H150" s="41"/>
      <c r="I150" s="41"/>
      <c r="J150" s="41"/>
      <c r="K150" s="41"/>
      <c r="L150" s="27"/>
      <c r="M150" s="27"/>
      <c r="N150" s="27"/>
      <c r="O150" s="26"/>
      <c r="P150" s="26"/>
      <c r="Q150" s="24"/>
    </row>
    <row r="151" spans="1:17" ht="6.75" customHeight="1" thickBot="1">
      <c r="A151" s="39"/>
      <c r="B151" s="27"/>
      <c r="C151" s="40"/>
      <c r="D151" s="27"/>
      <c r="E151" s="27"/>
      <c r="F151" s="27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2"/>
    </row>
    <row r="152" spans="1:17" ht="15.75">
      <c r="A152" s="43" t="s">
        <v>13</v>
      </c>
      <c r="B152" s="44" t="s">
        <v>14</v>
      </c>
      <c r="C152" s="44" t="s">
        <v>15</v>
      </c>
      <c r="D152" s="44" t="s">
        <v>16</v>
      </c>
      <c r="E152" s="45" t="s">
        <v>17</v>
      </c>
      <c r="F152" s="46" t="s">
        <v>18</v>
      </c>
      <c r="G152" s="47" t="s">
        <v>19</v>
      </c>
      <c r="H152" s="44" t="s">
        <v>20</v>
      </c>
      <c r="I152" s="44" t="s">
        <v>20</v>
      </c>
      <c r="J152" s="44" t="s">
        <v>20</v>
      </c>
      <c r="K152" s="44" t="s">
        <v>21</v>
      </c>
      <c r="L152" s="44" t="s">
        <v>22</v>
      </c>
      <c r="M152" s="48" t="s">
        <v>23</v>
      </c>
      <c r="N152" s="48"/>
      <c r="O152" s="48"/>
      <c r="P152" s="48"/>
      <c r="Q152" s="49"/>
    </row>
    <row r="153" spans="1:17" ht="16.5" thickBot="1">
      <c r="A153" s="50"/>
      <c r="B153" s="51"/>
      <c r="C153" s="52" t="s">
        <v>24</v>
      </c>
      <c r="D153" s="53"/>
      <c r="E153" s="54" t="s">
        <v>25</v>
      </c>
      <c r="F153" s="54" t="s">
        <v>26</v>
      </c>
      <c r="G153" s="53" t="s">
        <v>27</v>
      </c>
      <c r="H153" s="53" t="s">
        <v>28</v>
      </c>
      <c r="I153" s="53" t="s">
        <v>29</v>
      </c>
      <c r="J153" s="53" t="s">
        <v>30</v>
      </c>
      <c r="K153" s="53" t="s">
        <v>24</v>
      </c>
      <c r="L153" s="53"/>
      <c r="M153" s="53" t="s">
        <v>31</v>
      </c>
      <c r="N153" s="53" t="s">
        <v>28</v>
      </c>
      <c r="O153" s="53" t="s">
        <v>29</v>
      </c>
      <c r="P153" s="53" t="s">
        <v>30</v>
      </c>
      <c r="Q153" s="55"/>
    </row>
    <row r="154" spans="1:17" ht="6.75" customHeight="1">
      <c r="A154" s="56"/>
      <c r="B154" s="57"/>
      <c r="C154" s="57"/>
      <c r="D154" s="57"/>
      <c r="E154" s="58"/>
      <c r="F154" s="58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9"/>
    </row>
    <row r="155" spans="1:17" ht="25.5">
      <c r="A155" s="60">
        <v>0.684027777777791</v>
      </c>
      <c r="B155" s="61"/>
      <c r="C155" s="62" t="s">
        <v>63</v>
      </c>
      <c r="D155" s="63">
        <v>861</v>
      </c>
      <c r="E155" s="64" t="s">
        <v>163</v>
      </c>
      <c r="F155" s="64" t="s">
        <v>164</v>
      </c>
      <c r="G155" s="98"/>
      <c r="H155" s="72">
        <v>249</v>
      </c>
      <c r="I155" s="72"/>
      <c r="J155" s="72"/>
      <c r="K155" s="72">
        <v>54</v>
      </c>
      <c r="L155" s="67">
        <f>SUM(H155:J155)/3.7</f>
        <v>67.29729729729729</v>
      </c>
      <c r="M155" s="94">
        <v>1</v>
      </c>
      <c r="N155" s="94">
        <v>1</v>
      </c>
      <c r="O155" s="94"/>
      <c r="P155" s="94"/>
      <c r="Q155" s="95"/>
    </row>
    <row r="156" spans="1:17" ht="25.5">
      <c r="A156" s="60">
        <v>0.6951388888889043</v>
      </c>
      <c r="B156" s="61"/>
      <c r="C156" s="62" t="s">
        <v>30</v>
      </c>
      <c r="D156" s="63">
        <v>826</v>
      </c>
      <c r="E156" s="65" t="s">
        <v>171</v>
      </c>
      <c r="F156" s="65" t="s">
        <v>172</v>
      </c>
      <c r="G156" s="65" t="s">
        <v>173</v>
      </c>
      <c r="H156" s="72"/>
      <c r="I156" s="72"/>
      <c r="J156" s="72">
        <v>242</v>
      </c>
      <c r="K156" s="72">
        <v>52</v>
      </c>
      <c r="L156" s="67">
        <f>SUM(H156:J156)/3.7</f>
        <v>65.4054054054054</v>
      </c>
      <c r="M156" s="94">
        <v>2</v>
      </c>
      <c r="N156" s="94"/>
      <c r="O156" s="94"/>
      <c r="P156" s="94">
        <v>1</v>
      </c>
      <c r="Q156" s="95"/>
    </row>
    <row r="157" spans="1:17" ht="25.5">
      <c r="A157" s="60">
        <v>0.6895833333333476</v>
      </c>
      <c r="B157" s="61"/>
      <c r="C157" s="62" t="s">
        <v>63</v>
      </c>
      <c r="D157" s="63">
        <v>268</v>
      </c>
      <c r="E157" s="64" t="s">
        <v>165</v>
      </c>
      <c r="F157" s="64" t="s">
        <v>166</v>
      </c>
      <c r="G157" s="98" t="s">
        <v>167</v>
      </c>
      <c r="H157" s="72">
        <v>232</v>
      </c>
      <c r="I157" s="72"/>
      <c r="J157" s="72"/>
      <c r="K157" s="72">
        <v>52</v>
      </c>
      <c r="L157" s="67">
        <f>SUM(H157:J157)/3.7</f>
        <v>62.7027027027027</v>
      </c>
      <c r="M157" s="94">
        <v>3</v>
      </c>
      <c r="N157" s="94">
        <v>2</v>
      </c>
      <c r="O157" s="94"/>
      <c r="P157" s="94"/>
      <c r="Q157" s="95"/>
    </row>
    <row r="158" spans="1:17" ht="15.75">
      <c r="A158" s="60">
        <v>0.7006944444444609</v>
      </c>
      <c r="B158" s="61"/>
      <c r="C158" s="62"/>
      <c r="D158" s="63"/>
      <c r="E158" s="65" t="s">
        <v>45</v>
      </c>
      <c r="F158" s="65"/>
      <c r="G158" s="65"/>
      <c r="H158" s="72"/>
      <c r="I158" s="72"/>
      <c r="J158" s="72"/>
      <c r="K158" s="72"/>
      <c r="L158" s="67"/>
      <c r="M158" s="94"/>
      <c r="N158" s="94"/>
      <c r="O158" s="94"/>
      <c r="P158" s="94"/>
      <c r="Q158" s="95"/>
    </row>
    <row r="159" spans="1:17" ht="6.75" customHeight="1" thickBot="1">
      <c r="A159" s="77"/>
      <c r="B159" s="78"/>
      <c r="C159" s="79"/>
      <c r="D159" s="80"/>
      <c r="E159" s="99"/>
      <c r="F159" s="99"/>
      <c r="G159" s="99"/>
      <c r="H159" s="78"/>
      <c r="I159" s="78"/>
      <c r="J159" s="78"/>
      <c r="K159" s="78"/>
      <c r="L159" s="82"/>
      <c r="M159" s="83"/>
      <c r="N159" s="83"/>
      <c r="O159" s="83"/>
      <c r="P159" s="83"/>
      <c r="Q159" s="84"/>
    </row>
    <row r="160" spans="1:17" ht="6.75" customHeight="1" thickBot="1">
      <c r="A160" s="111"/>
      <c r="B160" s="112"/>
      <c r="C160" s="113"/>
      <c r="D160" s="114"/>
      <c r="E160" s="115"/>
      <c r="F160" s="115"/>
      <c r="G160" s="115"/>
      <c r="H160" s="112"/>
      <c r="I160" s="112"/>
      <c r="J160" s="112"/>
      <c r="K160" s="112"/>
      <c r="L160" s="116"/>
      <c r="M160" s="117"/>
      <c r="N160" s="117"/>
      <c r="O160" s="117"/>
      <c r="P160" s="117"/>
      <c r="Q160" s="118"/>
    </row>
    <row r="161" spans="1:17" ht="26.25" customHeight="1" thickBot="1">
      <c r="A161" s="1" t="s">
        <v>0</v>
      </c>
      <c r="B161" s="2"/>
      <c r="C161" s="2"/>
      <c r="D161" s="2"/>
      <c r="E161" s="2"/>
      <c r="F161" s="2"/>
      <c r="G161" s="3" t="s">
        <v>1</v>
      </c>
      <c r="H161" s="3"/>
      <c r="I161" s="3"/>
      <c r="J161" s="3"/>
      <c r="K161" s="3"/>
      <c r="L161" s="4"/>
      <c r="M161" s="5" t="s">
        <v>2</v>
      </c>
      <c r="N161" s="6"/>
      <c r="O161" s="6"/>
      <c r="P161" s="7">
        <v>8</v>
      </c>
      <c r="Q161" s="8">
        <v>7</v>
      </c>
    </row>
    <row r="162" spans="1:17" ht="20.25" customHeight="1" thickBot="1">
      <c r="A162" s="10" t="s">
        <v>3</v>
      </c>
      <c r="B162" s="11"/>
      <c r="C162" s="11"/>
      <c r="D162" s="11"/>
      <c r="E162" s="11"/>
      <c r="F162" s="11"/>
      <c r="G162" s="12" t="s">
        <v>4</v>
      </c>
      <c r="H162" s="90" t="s">
        <v>174</v>
      </c>
      <c r="I162" s="90"/>
      <c r="J162" s="90"/>
      <c r="K162" s="90"/>
      <c r="L162" s="9"/>
      <c r="M162" s="14" t="s">
        <v>6</v>
      </c>
      <c r="N162" s="15"/>
      <c r="O162" s="16"/>
      <c r="P162" s="17">
        <f>SUM(L170:L177)/Q161</f>
        <v>60.48047606500607</v>
      </c>
      <c r="Q162" s="18"/>
    </row>
    <row r="163" spans="1:17" ht="19.5" customHeight="1" thickBot="1">
      <c r="A163" s="10" t="s">
        <v>175</v>
      </c>
      <c r="B163" s="11"/>
      <c r="C163" s="11"/>
      <c r="D163" s="11"/>
      <c r="E163" s="11"/>
      <c r="F163" s="11"/>
      <c r="G163" s="19" t="s">
        <v>8</v>
      </c>
      <c r="H163" s="25" t="s">
        <v>176</v>
      </c>
      <c r="I163" s="25"/>
      <c r="J163" s="25"/>
      <c r="K163" s="25"/>
      <c r="L163" s="21"/>
      <c r="M163" s="21"/>
      <c r="N163" s="22"/>
      <c r="O163" s="23" t="s">
        <v>177</v>
      </c>
      <c r="P163" s="23"/>
      <c r="Q163" s="24"/>
    </row>
    <row r="164" spans="1:17" ht="20.25" customHeight="1">
      <c r="A164" s="28" t="s">
        <v>61</v>
      </c>
      <c r="B164" s="29"/>
      <c r="C164" s="29"/>
      <c r="D164" s="29"/>
      <c r="E164" s="29"/>
      <c r="F164" s="30"/>
      <c r="G164" s="31"/>
      <c r="H164" s="32" t="s">
        <v>49</v>
      </c>
      <c r="I164" s="32"/>
      <c r="J164" s="33"/>
      <c r="K164" s="33"/>
      <c r="L164" s="34"/>
      <c r="M164" s="35"/>
      <c r="N164" s="35"/>
      <c r="O164" s="26"/>
      <c r="P164" s="26"/>
      <c r="Q164" s="24"/>
    </row>
    <row r="165" spans="1:17" ht="20.25" customHeight="1" thickBot="1">
      <c r="A165" s="36" t="s">
        <v>178</v>
      </c>
      <c r="B165" s="37"/>
      <c r="C165" s="37"/>
      <c r="D165" s="37"/>
      <c r="E165" s="37"/>
      <c r="F165" s="38"/>
      <c r="G165" s="27"/>
      <c r="H165" s="41"/>
      <c r="I165" s="41"/>
      <c r="J165" s="41"/>
      <c r="K165" s="41"/>
      <c r="L165" s="27"/>
      <c r="M165" s="27"/>
      <c r="N165" s="27"/>
      <c r="O165" s="26"/>
      <c r="P165" s="26"/>
      <c r="Q165" s="24"/>
    </row>
    <row r="166" spans="1:17" ht="6.75" customHeight="1" thickBot="1">
      <c r="A166" s="39"/>
      <c r="B166" s="27"/>
      <c r="C166" s="40"/>
      <c r="D166" s="27"/>
      <c r="E166" s="27"/>
      <c r="F166" s="27"/>
      <c r="G166" s="41"/>
      <c r="H166" s="41"/>
      <c r="I166" s="41"/>
      <c r="J166" s="41"/>
      <c r="K166" s="41"/>
      <c r="L166" s="41"/>
      <c r="M166" s="41"/>
      <c r="N166" s="41"/>
      <c r="O166" s="41"/>
      <c r="P166" s="41"/>
      <c r="Q166" s="42"/>
    </row>
    <row r="167" spans="1:17" ht="16.5" customHeight="1">
      <c r="A167" s="43" t="s">
        <v>13</v>
      </c>
      <c r="B167" s="44" t="s">
        <v>14</v>
      </c>
      <c r="C167" s="44" t="s">
        <v>15</v>
      </c>
      <c r="D167" s="44" t="s">
        <v>16</v>
      </c>
      <c r="E167" s="45" t="s">
        <v>17</v>
      </c>
      <c r="F167" s="46" t="s">
        <v>18</v>
      </c>
      <c r="G167" s="47" t="s">
        <v>19</v>
      </c>
      <c r="H167" s="44" t="s">
        <v>20</v>
      </c>
      <c r="I167" s="44" t="s">
        <v>20</v>
      </c>
      <c r="J167" s="44" t="s">
        <v>20</v>
      </c>
      <c r="K167" s="44" t="s">
        <v>21</v>
      </c>
      <c r="L167" s="44" t="s">
        <v>22</v>
      </c>
      <c r="M167" s="48" t="s">
        <v>23</v>
      </c>
      <c r="N167" s="48"/>
      <c r="O167" s="48"/>
      <c r="P167" s="48"/>
      <c r="Q167" s="119"/>
    </row>
    <row r="168" spans="1:17" ht="16.5" customHeight="1" thickBot="1">
      <c r="A168" s="50"/>
      <c r="B168" s="51"/>
      <c r="C168" s="52" t="s">
        <v>24</v>
      </c>
      <c r="D168" s="53"/>
      <c r="E168" s="54" t="s">
        <v>25</v>
      </c>
      <c r="F168" s="54" t="s">
        <v>26</v>
      </c>
      <c r="G168" s="53" t="s">
        <v>27</v>
      </c>
      <c r="H168" s="53" t="s">
        <v>28</v>
      </c>
      <c r="I168" s="53" t="s">
        <v>29</v>
      </c>
      <c r="J168" s="53" t="s">
        <v>30</v>
      </c>
      <c r="K168" s="53" t="s">
        <v>24</v>
      </c>
      <c r="L168" s="53"/>
      <c r="M168" s="53" t="s">
        <v>31</v>
      </c>
      <c r="N168" s="53" t="s">
        <v>28</v>
      </c>
      <c r="O168" s="53" t="s">
        <v>29</v>
      </c>
      <c r="P168" s="53" t="s">
        <v>30</v>
      </c>
      <c r="Q168" s="55" t="s">
        <v>32</v>
      </c>
    </row>
    <row r="169" spans="1:17" ht="6.75" customHeight="1">
      <c r="A169" s="56"/>
      <c r="B169" s="57"/>
      <c r="C169" s="57"/>
      <c r="D169" s="57"/>
      <c r="E169" s="58"/>
      <c r="F169" s="58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9"/>
    </row>
    <row r="170" spans="1:17" ht="26.25" customHeight="1">
      <c r="A170" s="60">
        <v>0.7395833333333575</v>
      </c>
      <c r="B170" s="61" t="s">
        <v>179</v>
      </c>
      <c r="C170" s="62" t="s">
        <v>33</v>
      </c>
      <c r="D170" s="63">
        <v>524</v>
      </c>
      <c r="E170" s="64" t="s">
        <v>180</v>
      </c>
      <c r="F170" s="64" t="s">
        <v>181</v>
      </c>
      <c r="G170" s="65" t="s">
        <v>182</v>
      </c>
      <c r="H170" s="72"/>
      <c r="I170" s="72">
        <v>212</v>
      </c>
      <c r="J170" s="72"/>
      <c r="K170" s="72">
        <v>35</v>
      </c>
      <c r="L170" s="67">
        <f>SUM(H170:J170)/3.4</f>
        <v>62.35294117647059</v>
      </c>
      <c r="M170" s="94">
        <v>1</v>
      </c>
      <c r="N170" s="94"/>
      <c r="O170" s="94">
        <v>1</v>
      </c>
      <c r="P170" s="94"/>
      <c r="Q170" s="95"/>
    </row>
    <row r="171" spans="1:17" ht="26.25" customHeight="1">
      <c r="A171" s="60">
        <v>0.7340277777778008</v>
      </c>
      <c r="B171" s="61" t="s">
        <v>183</v>
      </c>
      <c r="C171" s="62"/>
      <c r="D171" s="63">
        <v>514</v>
      </c>
      <c r="E171" s="64" t="s">
        <v>184</v>
      </c>
      <c r="F171" s="64" t="s">
        <v>185</v>
      </c>
      <c r="G171" s="65" t="s">
        <v>186</v>
      </c>
      <c r="H171" s="72">
        <v>198</v>
      </c>
      <c r="I171" s="72"/>
      <c r="J171" s="72"/>
      <c r="K171" s="72">
        <v>52</v>
      </c>
      <c r="L171" s="67">
        <f>SUM(H171:J171)/3.2</f>
        <v>61.875</v>
      </c>
      <c r="M171" s="94">
        <v>2</v>
      </c>
      <c r="N171" s="94">
        <v>1</v>
      </c>
      <c r="O171" s="94"/>
      <c r="P171" s="94"/>
      <c r="Q171" s="95"/>
    </row>
    <row r="172" spans="1:17" ht="26.25" customHeight="1">
      <c r="A172" s="60">
        <v>0.7284722222222442</v>
      </c>
      <c r="B172" s="61" t="s">
        <v>183</v>
      </c>
      <c r="C172" s="62"/>
      <c r="D172" s="63">
        <v>259</v>
      </c>
      <c r="E172" s="65" t="s">
        <v>187</v>
      </c>
      <c r="F172" s="65" t="s">
        <v>188</v>
      </c>
      <c r="G172" s="65" t="s">
        <v>189</v>
      </c>
      <c r="H172" s="72">
        <v>198</v>
      </c>
      <c r="I172" s="72"/>
      <c r="J172" s="72"/>
      <c r="K172" s="72">
        <v>50</v>
      </c>
      <c r="L172" s="67">
        <f>SUM(H172:J172)/3.2</f>
        <v>61.875</v>
      </c>
      <c r="M172" s="94">
        <v>3</v>
      </c>
      <c r="N172" s="94">
        <v>2</v>
      </c>
      <c r="O172" s="94"/>
      <c r="P172" s="94"/>
      <c r="Q172" s="95"/>
    </row>
    <row r="173" spans="1:17" ht="26.25" customHeight="1">
      <c r="A173" s="60">
        <v>0.8062500000000372</v>
      </c>
      <c r="B173" s="61" t="s">
        <v>190</v>
      </c>
      <c r="C173" s="120" t="s">
        <v>30</v>
      </c>
      <c r="D173" s="63">
        <v>678</v>
      </c>
      <c r="E173" s="65" t="s">
        <v>191</v>
      </c>
      <c r="F173" s="64" t="s">
        <v>192</v>
      </c>
      <c r="G173" s="98"/>
      <c r="H173" s="72"/>
      <c r="I173" s="72"/>
      <c r="J173" s="72">
        <v>231</v>
      </c>
      <c r="K173" s="72">
        <v>35</v>
      </c>
      <c r="L173" s="67">
        <f>SUM(H173:J173)/3.8</f>
        <v>60.78947368421053</v>
      </c>
      <c r="M173" s="94">
        <v>4</v>
      </c>
      <c r="N173" s="94"/>
      <c r="O173" s="94"/>
      <c r="P173" s="94">
        <v>1</v>
      </c>
      <c r="Q173" s="95"/>
    </row>
    <row r="174" spans="1:17" ht="26.25" customHeight="1">
      <c r="A174" s="60">
        <v>0.8006944444444806</v>
      </c>
      <c r="B174" s="61" t="s">
        <v>190</v>
      </c>
      <c r="C174" s="62" t="s">
        <v>63</v>
      </c>
      <c r="D174" s="63">
        <v>1</v>
      </c>
      <c r="E174" s="64" t="s">
        <v>193</v>
      </c>
      <c r="F174" s="64" t="s">
        <v>194</v>
      </c>
      <c r="G174" s="65" t="s">
        <v>195</v>
      </c>
      <c r="H174" s="72">
        <v>229</v>
      </c>
      <c r="I174" s="72"/>
      <c r="J174" s="72"/>
      <c r="K174" s="72">
        <v>37</v>
      </c>
      <c r="L174" s="67">
        <f>SUM(H174:J174)/3.8</f>
        <v>60.26315789473684</v>
      </c>
      <c r="M174" s="94">
        <v>5</v>
      </c>
      <c r="N174" s="94">
        <v>3</v>
      </c>
      <c r="O174" s="94"/>
      <c r="P174" s="94"/>
      <c r="Q174" s="95"/>
    </row>
    <row r="175" spans="1:17" ht="26.25" customHeight="1">
      <c r="A175" s="60">
        <v>0.7895833333333673</v>
      </c>
      <c r="B175" s="61" t="s">
        <v>196</v>
      </c>
      <c r="C175" s="62" t="s">
        <v>24</v>
      </c>
      <c r="D175" s="63">
        <v>560</v>
      </c>
      <c r="E175" s="64" t="s">
        <v>197</v>
      </c>
      <c r="F175" s="64" t="s">
        <v>198</v>
      </c>
      <c r="G175" s="65" t="s">
        <v>199</v>
      </c>
      <c r="H175" s="72">
        <v>278</v>
      </c>
      <c r="I175" s="72"/>
      <c r="J175" s="72"/>
      <c r="K175" s="72">
        <v>37</v>
      </c>
      <c r="L175" s="67">
        <f>SUM(H175:J175)/4.7</f>
        <v>59.148936170212764</v>
      </c>
      <c r="M175" s="94">
        <v>6</v>
      </c>
      <c r="N175" s="94">
        <v>4</v>
      </c>
      <c r="O175" s="94"/>
      <c r="P175" s="94"/>
      <c r="Q175" s="95"/>
    </row>
    <row r="176" spans="1:17" ht="26.25" customHeight="1">
      <c r="A176" s="60">
        <v>0.7451388888889141</v>
      </c>
      <c r="B176" s="61" t="s">
        <v>179</v>
      </c>
      <c r="C176" s="62" t="s">
        <v>33</v>
      </c>
      <c r="D176" s="63">
        <v>306</v>
      </c>
      <c r="E176" s="64" t="s">
        <v>200</v>
      </c>
      <c r="F176" s="64" t="s">
        <v>201</v>
      </c>
      <c r="G176" s="65" t="s">
        <v>202</v>
      </c>
      <c r="H176" s="72"/>
      <c r="I176" s="72">
        <v>194</v>
      </c>
      <c r="J176" s="72"/>
      <c r="K176" s="72">
        <v>37</v>
      </c>
      <c r="L176" s="67">
        <f>SUM(H176:J176)/3.4</f>
        <v>57.05882352941177</v>
      </c>
      <c r="M176" s="94">
        <v>7</v>
      </c>
      <c r="N176" s="94"/>
      <c r="O176" s="94">
        <v>2</v>
      </c>
      <c r="P176" s="94"/>
      <c r="Q176" s="95"/>
    </row>
    <row r="177" spans="1:17" ht="26.25" customHeight="1">
      <c r="A177" s="60">
        <v>0.7229166666666875</v>
      </c>
      <c r="B177" s="61" t="s">
        <v>203</v>
      </c>
      <c r="C177" s="62" t="s">
        <v>204</v>
      </c>
      <c r="D177" s="63">
        <v>826</v>
      </c>
      <c r="E177" s="65" t="s">
        <v>171</v>
      </c>
      <c r="F177" s="65" t="s">
        <v>172</v>
      </c>
      <c r="G177" s="65" t="s">
        <v>173</v>
      </c>
      <c r="H177" s="72" t="s">
        <v>204</v>
      </c>
      <c r="I177" s="72"/>
      <c r="J177" s="72"/>
      <c r="K177" s="72"/>
      <c r="L177" s="67">
        <v>0</v>
      </c>
      <c r="M177" s="94" t="s">
        <v>204</v>
      </c>
      <c r="N177" s="94"/>
      <c r="O177" s="94"/>
      <c r="P177" s="94"/>
      <c r="Q177" s="95"/>
    </row>
    <row r="178" spans="1:17" ht="15.75">
      <c r="A178" s="60">
        <v>0.8118055555555939</v>
      </c>
      <c r="B178" s="61" t="s">
        <v>45</v>
      </c>
      <c r="C178" s="61"/>
      <c r="D178" s="61"/>
      <c r="E178" s="61"/>
      <c r="F178" s="61"/>
      <c r="G178" s="61"/>
      <c r="H178" s="72"/>
      <c r="I178" s="72"/>
      <c r="J178" s="72"/>
      <c r="K178" s="72"/>
      <c r="L178" s="67"/>
      <c r="M178" s="94"/>
      <c r="N178" s="94"/>
      <c r="O178" s="94"/>
      <c r="P178" s="94"/>
      <c r="Q178" s="95"/>
    </row>
    <row r="179" spans="1:17" ht="6.75" customHeight="1" thickBot="1">
      <c r="A179" s="77"/>
      <c r="B179" s="78"/>
      <c r="C179" s="79"/>
      <c r="D179" s="80"/>
      <c r="E179" s="85"/>
      <c r="F179" s="85"/>
      <c r="G179" s="99"/>
      <c r="H179" s="78"/>
      <c r="I179" s="78"/>
      <c r="J179" s="78"/>
      <c r="K179" s="78"/>
      <c r="L179" s="82"/>
      <c r="M179" s="83"/>
      <c r="N179" s="83"/>
      <c r="O179" s="83"/>
      <c r="P179" s="83"/>
      <c r="Q179" s="84"/>
    </row>
    <row r="180" spans="1:17" ht="4.5" customHeight="1" thickBot="1">
      <c r="A180" s="111"/>
      <c r="B180" s="112"/>
      <c r="C180" s="113"/>
      <c r="D180" s="114"/>
      <c r="E180" s="115"/>
      <c r="F180" s="115"/>
      <c r="G180" s="115"/>
      <c r="H180" s="112"/>
      <c r="I180" s="112"/>
      <c r="J180" s="112"/>
      <c r="K180" s="112"/>
      <c r="L180" s="116"/>
      <c r="M180" s="117"/>
      <c r="N180" s="117"/>
      <c r="O180" s="117"/>
      <c r="P180" s="117"/>
      <c r="Q180" s="118"/>
    </row>
    <row r="181" spans="1:17" ht="26.25" thickBot="1">
      <c r="A181" s="1" t="s">
        <v>0</v>
      </c>
      <c r="B181" s="2"/>
      <c r="C181" s="2"/>
      <c r="D181" s="2"/>
      <c r="E181" s="2"/>
      <c r="F181" s="2"/>
      <c r="G181" s="3" t="s">
        <v>1</v>
      </c>
      <c r="H181" s="3"/>
      <c r="I181" s="3"/>
      <c r="J181" s="3"/>
      <c r="K181" s="3"/>
      <c r="L181" s="4"/>
      <c r="M181" s="5" t="s">
        <v>2</v>
      </c>
      <c r="N181" s="6"/>
      <c r="O181" s="6"/>
      <c r="P181" s="7">
        <v>6</v>
      </c>
      <c r="Q181" s="8">
        <v>6</v>
      </c>
    </row>
    <row r="182" spans="1:17" ht="20.25" thickBot="1">
      <c r="A182" s="10" t="s">
        <v>3</v>
      </c>
      <c r="B182" s="11"/>
      <c r="C182" s="11"/>
      <c r="D182" s="11"/>
      <c r="E182" s="11"/>
      <c r="F182" s="11"/>
      <c r="G182" s="12" t="s">
        <v>4</v>
      </c>
      <c r="H182" s="90" t="s">
        <v>174</v>
      </c>
      <c r="I182" s="90"/>
      <c r="J182" s="90"/>
      <c r="K182" s="90"/>
      <c r="L182" s="9"/>
      <c r="M182" s="14" t="s">
        <v>6</v>
      </c>
      <c r="N182" s="15"/>
      <c r="O182" s="16"/>
      <c r="P182" s="17">
        <f>SUM(L190:L195)/Q181</f>
        <v>62.4561403508772</v>
      </c>
      <c r="Q182" s="18"/>
    </row>
    <row r="183" spans="1:17" ht="19.5" thickBot="1">
      <c r="A183" s="10" t="s">
        <v>205</v>
      </c>
      <c r="B183" s="11"/>
      <c r="C183" s="11"/>
      <c r="D183" s="11"/>
      <c r="E183" s="11"/>
      <c r="F183" s="11"/>
      <c r="G183" s="19" t="s">
        <v>8</v>
      </c>
      <c r="H183" s="25" t="s">
        <v>176</v>
      </c>
      <c r="I183" s="25"/>
      <c r="J183" s="25"/>
      <c r="K183" s="25"/>
      <c r="L183" s="21"/>
      <c r="M183" s="21"/>
      <c r="N183" s="22"/>
      <c r="O183" s="23">
        <v>380</v>
      </c>
      <c r="P183" s="23"/>
      <c r="Q183" s="24"/>
    </row>
    <row r="184" spans="1:17" ht="19.5" customHeight="1">
      <c r="A184" s="28" t="s">
        <v>61</v>
      </c>
      <c r="B184" s="29"/>
      <c r="C184" s="29"/>
      <c r="D184" s="29"/>
      <c r="E184" s="29"/>
      <c r="F184" s="30"/>
      <c r="G184" s="31"/>
      <c r="H184" s="32" t="s">
        <v>49</v>
      </c>
      <c r="I184" s="32"/>
      <c r="J184" s="33"/>
      <c r="K184" s="33"/>
      <c r="L184" s="34"/>
      <c r="M184" s="35"/>
      <c r="N184" s="35"/>
      <c r="O184" s="26"/>
      <c r="P184" s="26"/>
      <c r="Q184" s="24"/>
    </row>
    <row r="185" spans="1:17" ht="20.25" customHeight="1" thickBot="1">
      <c r="A185" s="36" t="s">
        <v>206</v>
      </c>
      <c r="B185" s="37"/>
      <c r="C185" s="37"/>
      <c r="D185" s="37"/>
      <c r="E185" s="37"/>
      <c r="F185" s="38"/>
      <c r="G185" s="27"/>
      <c r="H185" s="41"/>
      <c r="I185" s="41"/>
      <c r="J185" s="41"/>
      <c r="K185" s="41"/>
      <c r="L185" s="27"/>
      <c r="M185" s="27"/>
      <c r="N185" s="27"/>
      <c r="O185" s="26"/>
      <c r="P185" s="26"/>
      <c r="Q185" s="24"/>
    </row>
    <row r="186" spans="1:17" ht="6" customHeight="1" thickBot="1">
      <c r="A186" s="39"/>
      <c r="B186" s="27"/>
      <c r="C186" s="40"/>
      <c r="D186" s="27"/>
      <c r="E186" s="27"/>
      <c r="F186" s="27"/>
      <c r="G186" s="41"/>
      <c r="H186" s="41"/>
      <c r="I186" s="41"/>
      <c r="J186" s="41"/>
      <c r="K186" s="41"/>
      <c r="L186" s="41"/>
      <c r="M186" s="41"/>
      <c r="N186" s="41"/>
      <c r="O186" s="41"/>
      <c r="P186" s="41"/>
      <c r="Q186" s="42"/>
    </row>
    <row r="187" spans="1:17" ht="15.75">
      <c r="A187" s="43" t="s">
        <v>13</v>
      </c>
      <c r="B187" s="44" t="s">
        <v>14</v>
      </c>
      <c r="C187" s="44" t="s">
        <v>15</v>
      </c>
      <c r="D187" s="44" t="s">
        <v>16</v>
      </c>
      <c r="E187" s="45" t="s">
        <v>17</v>
      </c>
      <c r="F187" s="46" t="s">
        <v>18</v>
      </c>
      <c r="G187" s="47" t="s">
        <v>19</v>
      </c>
      <c r="H187" s="44" t="s">
        <v>20</v>
      </c>
      <c r="I187" s="44" t="s">
        <v>20</v>
      </c>
      <c r="J187" s="44" t="s">
        <v>20</v>
      </c>
      <c r="K187" s="44" t="s">
        <v>21</v>
      </c>
      <c r="L187" s="44" t="s">
        <v>22</v>
      </c>
      <c r="M187" s="48" t="s">
        <v>23</v>
      </c>
      <c r="N187" s="48"/>
      <c r="O187" s="48"/>
      <c r="P187" s="48"/>
      <c r="Q187" s="49"/>
    </row>
    <row r="188" spans="1:17" ht="16.5" thickBot="1">
      <c r="A188" s="50"/>
      <c r="B188" s="51"/>
      <c r="C188" s="52" t="s">
        <v>24</v>
      </c>
      <c r="D188" s="53"/>
      <c r="E188" s="54" t="s">
        <v>25</v>
      </c>
      <c r="F188" s="54" t="s">
        <v>26</v>
      </c>
      <c r="G188" s="53" t="s">
        <v>27</v>
      </c>
      <c r="H188" s="53" t="s">
        <v>28</v>
      </c>
      <c r="I188" s="53" t="s">
        <v>29</v>
      </c>
      <c r="J188" s="53" t="s">
        <v>30</v>
      </c>
      <c r="K188" s="53" t="s">
        <v>24</v>
      </c>
      <c r="L188" s="53"/>
      <c r="M188" s="53" t="s">
        <v>31</v>
      </c>
      <c r="N188" s="53" t="s">
        <v>28</v>
      </c>
      <c r="O188" s="53" t="s">
        <v>29</v>
      </c>
      <c r="P188" s="53" t="s">
        <v>30</v>
      </c>
      <c r="Q188" s="55"/>
    </row>
    <row r="189" spans="1:17" ht="5.25" customHeight="1">
      <c r="A189" s="56"/>
      <c r="B189" s="57"/>
      <c r="C189" s="57"/>
      <c r="D189" s="57"/>
      <c r="E189" s="58"/>
      <c r="F189" s="58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9"/>
    </row>
    <row r="190" spans="1:17" ht="25.5">
      <c r="A190" s="60">
        <v>0.778472222222254</v>
      </c>
      <c r="B190" s="61"/>
      <c r="C190" s="62" t="s">
        <v>63</v>
      </c>
      <c r="D190" s="63">
        <v>1</v>
      </c>
      <c r="E190" s="64" t="s">
        <v>193</v>
      </c>
      <c r="F190" s="64" t="s">
        <v>194</v>
      </c>
      <c r="G190" s="65" t="s">
        <v>195</v>
      </c>
      <c r="H190" s="72">
        <v>247</v>
      </c>
      <c r="I190" s="72"/>
      <c r="J190" s="72"/>
      <c r="K190" s="72">
        <v>52</v>
      </c>
      <c r="L190" s="67">
        <f aca="true" t="shared" si="5" ref="L190:L195">SUM(H190:J190)/3.8</f>
        <v>65</v>
      </c>
      <c r="M190" s="94">
        <v>1</v>
      </c>
      <c r="N190" s="94">
        <v>1</v>
      </c>
      <c r="O190" s="94"/>
      <c r="P190" s="94"/>
      <c r="Q190" s="95"/>
    </row>
    <row r="191" spans="1:17" ht="25.5">
      <c r="A191" s="60">
        <v>0.761805555555584</v>
      </c>
      <c r="B191" s="61"/>
      <c r="C191" s="120" t="s">
        <v>63</v>
      </c>
      <c r="D191" s="63">
        <v>678</v>
      </c>
      <c r="E191" s="65" t="s">
        <v>191</v>
      </c>
      <c r="F191" s="64" t="s">
        <v>192</v>
      </c>
      <c r="G191" s="98"/>
      <c r="H191" s="72">
        <v>243</v>
      </c>
      <c r="I191" s="72"/>
      <c r="J191" s="72"/>
      <c r="K191" s="72">
        <v>52</v>
      </c>
      <c r="L191" s="67">
        <f t="shared" si="5"/>
        <v>63.94736842105264</v>
      </c>
      <c r="M191" s="94">
        <v>2</v>
      </c>
      <c r="N191" s="94">
        <v>2</v>
      </c>
      <c r="O191" s="94"/>
      <c r="P191" s="94"/>
      <c r="Q191" s="95"/>
    </row>
    <row r="192" spans="1:17" ht="25.5">
      <c r="A192" s="60">
        <v>0.7673611111111407</v>
      </c>
      <c r="B192" s="61"/>
      <c r="C192" s="62" t="s">
        <v>33</v>
      </c>
      <c r="D192" s="63">
        <v>524</v>
      </c>
      <c r="E192" s="64" t="s">
        <v>180</v>
      </c>
      <c r="F192" s="64" t="s">
        <v>181</v>
      </c>
      <c r="G192" s="65" t="s">
        <v>182</v>
      </c>
      <c r="H192" s="72"/>
      <c r="I192" s="72">
        <v>241</v>
      </c>
      <c r="J192" s="72"/>
      <c r="K192" s="72">
        <v>52</v>
      </c>
      <c r="L192" s="67">
        <f t="shared" si="5"/>
        <v>63.42105263157895</v>
      </c>
      <c r="M192" s="94">
        <v>3</v>
      </c>
      <c r="N192" s="94"/>
      <c r="O192" s="94">
        <v>1</v>
      </c>
      <c r="P192" s="94"/>
      <c r="Q192" s="95"/>
    </row>
    <row r="193" spans="1:17" ht="25.5">
      <c r="A193" s="60">
        <v>0.7562500000000274</v>
      </c>
      <c r="B193" s="61"/>
      <c r="C193" s="62" t="s">
        <v>33</v>
      </c>
      <c r="D193" s="63">
        <v>514</v>
      </c>
      <c r="E193" s="64" t="s">
        <v>184</v>
      </c>
      <c r="F193" s="64" t="s">
        <v>185</v>
      </c>
      <c r="G193" s="65" t="s">
        <v>186</v>
      </c>
      <c r="H193" s="72"/>
      <c r="I193" s="72">
        <v>237</v>
      </c>
      <c r="J193" s="72"/>
      <c r="K193" s="72">
        <v>50</v>
      </c>
      <c r="L193" s="67">
        <f t="shared" si="5"/>
        <v>62.36842105263158</v>
      </c>
      <c r="M193" s="94">
        <v>4</v>
      </c>
      <c r="N193" s="94"/>
      <c r="O193" s="94">
        <v>2</v>
      </c>
      <c r="P193" s="94"/>
      <c r="Q193" s="95"/>
    </row>
    <row r="194" spans="1:17" ht="38.25">
      <c r="A194" s="60">
        <v>0.7840277777778106</v>
      </c>
      <c r="B194" s="61"/>
      <c r="C194" s="62" t="s">
        <v>63</v>
      </c>
      <c r="D194" s="63">
        <v>616</v>
      </c>
      <c r="E194" s="64" t="s">
        <v>207</v>
      </c>
      <c r="F194" s="64" t="s">
        <v>208</v>
      </c>
      <c r="G194" s="65" t="s">
        <v>209</v>
      </c>
      <c r="H194" s="72">
        <v>234</v>
      </c>
      <c r="I194" s="72"/>
      <c r="J194" s="72"/>
      <c r="K194" s="72">
        <v>50</v>
      </c>
      <c r="L194" s="67">
        <f t="shared" si="5"/>
        <v>61.578947368421055</v>
      </c>
      <c r="M194" s="94">
        <v>5</v>
      </c>
      <c r="N194" s="94">
        <v>3</v>
      </c>
      <c r="O194" s="94"/>
      <c r="P194" s="94"/>
      <c r="Q194" s="95"/>
    </row>
    <row r="195" spans="1:17" ht="25.5">
      <c r="A195" s="60">
        <v>0.7729166666666973</v>
      </c>
      <c r="B195" s="61"/>
      <c r="C195" s="62" t="s">
        <v>33</v>
      </c>
      <c r="D195" s="63">
        <v>306</v>
      </c>
      <c r="E195" s="64" t="s">
        <v>200</v>
      </c>
      <c r="F195" s="64" t="s">
        <v>201</v>
      </c>
      <c r="G195" s="65" t="s">
        <v>202</v>
      </c>
      <c r="H195" s="72"/>
      <c r="I195" s="72">
        <v>222</v>
      </c>
      <c r="J195" s="72"/>
      <c r="K195" s="72">
        <v>48</v>
      </c>
      <c r="L195" s="67">
        <f t="shared" si="5"/>
        <v>58.42105263157895</v>
      </c>
      <c r="M195" s="94">
        <v>6</v>
      </c>
      <c r="N195" s="94"/>
      <c r="O195" s="94">
        <v>3</v>
      </c>
      <c r="P195" s="94"/>
      <c r="Q195" s="95"/>
    </row>
    <row r="196" spans="1:17" ht="15.75">
      <c r="A196" s="60">
        <v>0.7895833333333673</v>
      </c>
      <c r="B196" s="61"/>
      <c r="C196" s="62"/>
      <c r="D196" s="63"/>
      <c r="E196" s="64" t="s">
        <v>45</v>
      </c>
      <c r="F196" s="64"/>
      <c r="G196" s="65"/>
      <c r="H196" s="72"/>
      <c r="I196" s="72"/>
      <c r="J196" s="72"/>
      <c r="K196" s="72"/>
      <c r="L196" s="67"/>
      <c r="M196" s="94"/>
      <c r="N196" s="94"/>
      <c r="O196" s="94"/>
      <c r="P196" s="94"/>
      <c r="Q196" s="95"/>
    </row>
    <row r="197" spans="1:17" ht="6.75" customHeight="1" thickBot="1">
      <c r="A197" s="100"/>
      <c r="B197" s="101"/>
      <c r="C197" s="101"/>
      <c r="D197" s="101"/>
      <c r="E197" s="101"/>
      <c r="F197" s="101"/>
      <c r="G197" s="121"/>
      <c r="H197" s="101"/>
      <c r="I197" s="101"/>
      <c r="J197" s="101"/>
      <c r="K197" s="101"/>
      <c r="L197" s="105"/>
      <c r="M197" s="106"/>
      <c r="N197" s="106"/>
      <c r="O197" s="106"/>
      <c r="P197" s="106"/>
      <c r="Q197" s="107"/>
    </row>
    <row r="198" spans="1:17" ht="6.75" customHeight="1">
      <c r="A198" s="89"/>
      <c r="B198" s="89"/>
      <c r="C198" s="89"/>
      <c r="D198" s="89"/>
      <c r="E198" s="89"/>
      <c r="F198" s="89"/>
      <c r="G198" s="89"/>
      <c r="H198" s="89"/>
      <c r="I198" s="89"/>
      <c r="J198" s="89"/>
      <c r="K198" s="89"/>
      <c r="L198" s="89"/>
      <c r="M198" s="89"/>
      <c r="N198" s="89"/>
      <c r="O198" s="89"/>
      <c r="P198" s="89"/>
      <c r="Q198" s="89"/>
    </row>
    <row r="199" spans="1:17" ht="26.25" customHeight="1" hidden="1" thickBot="1">
      <c r="A199" s="1" t="s">
        <v>0</v>
      </c>
      <c r="B199" s="2"/>
      <c r="C199" s="2"/>
      <c r="D199" s="2"/>
      <c r="E199" s="2"/>
      <c r="F199" s="2"/>
      <c r="G199" s="3" t="s">
        <v>1</v>
      </c>
      <c r="H199" s="3"/>
      <c r="I199" s="3"/>
      <c r="J199" s="3"/>
      <c r="K199" s="3"/>
      <c r="L199" s="4"/>
      <c r="M199" s="5" t="s">
        <v>2</v>
      </c>
      <c r="N199" s="6"/>
      <c r="O199" s="6"/>
      <c r="P199" s="7"/>
      <c r="Q199" s="8"/>
    </row>
    <row r="200" spans="1:17" ht="20.25" customHeight="1" hidden="1" thickBot="1">
      <c r="A200" s="10" t="s">
        <v>3</v>
      </c>
      <c r="B200" s="11"/>
      <c r="C200" s="11"/>
      <c r="D200" s="11"/>
      <c r="E200" s="11"/>
      <c r="F200" s="11"/>
      <c r="G200" s="12" t="s">
        <v>4</v>
      </c>
      <c r="H200" s="110"/>
      <c r="I200" s="110"/>
      <c r="J200" s="110"/>
      <c r="K200" s="110"/>
      <c r="L200" s="9"/>
      <c r="M200" s="14" t="s">
        <v>6</v>
      </c>
      <c r="N200" s="15"/>
      <c r="O200" s="16"/>
      <c r="P200" s="17" t="e">
        <f>SUM(L208:L212)/Q199</f>
        <v>#DIV/0!</v>
      </c>
      <c r="Q200" s="18"/>
    </row>
    <row r="201" spans="1:17" ht="19.5" customHeight="1" hidden="1">
      <c r="A201" s="10" t="s">
        <v>210</v>
      </c>
      <c r="B201" s="11"/>
      <c r="C201" s="11"/>
      <c r="D201" s="11"/>
      <c r="E201" s="11"/>
      <c r="F201" s="11"/>
      <c r="G201" s="19" t="s">
        <v>8</v>
      </c>
      <c r="H201" s="25"/>
      <c r="I201" s="25"/>
      <c r="J201" s="25"/>
      <c r="K201" s="25"/>
      <c r="L201" s="21"/>
      <c r="M201" s="21"/>
      <c r="N201" s="22"/>
      <c r="O201" s="23" t="s">
        <v>211</v>
      </c>
      <c r="P201" s="23"/>
      <c r="Q201" s="24"/>
    </row>
    <row r="202" spans="1:17" ht="19.5" customHeight="1" hidden="1">
      <c r="A202" s="28" t="s">
        <v>61</v>
      </c>
      <c r="B202" s="29"/>
      <c r="C202" s="29"/>
      <c r="D202" s="29"/>
      <c r="E202" s="29"/>
      <c r="F202" s="30"/>
      <c r="G202" s="31"/>
      <c r="H202" s="92"/>
      <c r="I202" s="92"/>
      <c r="J202" s="92"/>
      <c r="K202" s="92"/>
      <c r="L202" s="34"/>
      <c r="M202" s="35"/>
      <c r="N202" s="35"/>
      <c r="O202" s="26"/>
      <c r="P202" s="26"/>
      <c r="Q202" s="24"/>
    </row>
    <row r="203" spans="1:17" ht="20.25" customHeight="1" hidden="1">
      <c r="A203" s="36" t="s">
        <v>212</v>
      </c>
      <c r="B203" s="37"/>
      <c r="C203" s="37"/>
      <c r="D203" s="37"/>
      <c r="E203" s="37"/>
      <c r="F203" s="38"/>
      <c r="G203" s="27"/>
      <c r="H203" s="41"/>
      <c r="I203" s="41"/>
      <c r="J203" s="41"/>
      <c r="K203" s="41"/>
      <c r="L203" s="27"/>
      <c r="M203" s="27"/>
      <c r="N203" s="27"/>
      <c r="O203" s="26"/>
      <c r="P203" s="26"/>
      <c r="Q203" s="24"/>
    </row>
    <row r="204" spans="1:17" ht="7.5" customHeight="1" hidden="1">
      <c r="A204" s="39"/>
      <c r="B204" s="27"/>
      <c r="C204" s="40"/>
      <c r="D204" s="27"/>
      <c r="E204" s="27"/>
      <c r="F204" s="27"/>
      <c r="G204" s="41"/>
      <c r="H204" s="41"/>
      <c r="I204" s="41"/>
      <c r="J204" s="41"/>
      <c r="K204" s="41"/>
      <c r="L204" s="41"/>
      <c r="M204" s="41"/>
      <c r="N204" s="41"/>
      <c r="O204" s="41"/>
      <c r="P204" s="41"/>
      <c r="Q204" s="42"/>
    </row>
    <row r="205" spans="1:17" ht="15.75" customHeight="1" hidden="1">
      <c r="A205" s="43" t="s">
        <v>13</v>
      </c>
      <c r="B205" s="44" t="s">
        <v>14</v>
      </c>
      <c r="C205" s="44" t="s">
        <v>15</v>
      </c>
      <c r="D205" s="44" t="s">
        <v>16</v>
      </c>
      <c r="E205" s="45" t="s">
        <v>17</v>
      </c>
      <c r="F205" s="46" t="s">
        <v>18</v>
      </c>
      <c r="G205" s="47" t="s">
        <v>19</v>
      </c>
      <c r="H205" s="44" t="s">
        <v>20</v>
      </c>
      <c r="I205" s="44" t="s">
        <v>20</v>
      </c>
      <c r="J205" s="44" t="s">
        <v>20</v>
      </c>
      <c r="K205" s="44" t="s">
        <v>21</v>
      </c>
      <c r="L205" s="44" t="s">
        <v>22</v>
      </c>
      <c r="M205" s="48" t="s">
        <v>23</v>
      </c>
      <c r="N205" s="48"/>
      <c r="O205" s="48"/>
      <c r="P205" s="48"/>
      <c r="Q205" s="49"/>
    </row>
    <row r="206" spans="1:17" ht="16.5" hidden="1" thickBot="1">
      <c r="A206" s="50"/>
      <c r="B206" s="51"/>
      <c r="C206" s="52" t="s">
        <v>24</v>
      </c>
      <c r="D206" s="53"/>
      <c r="E206" s="54" t="s">
        <v>25</v>
      </c>
      <c r="F206" s="54" t="s">
        <v>26</v>
      </c>
      <c r="G206" s="53" t="s">
        <v>27</v>
      </c>
      <c r="H206" s="53" t="s">
        <v>28</v>
      </c>
      <c r="I206" s="53" t="s">
        <v>29</v>
      </c>
      <c r="J206" s="53" t="s">
        <v>30</v>
      </c>
      <c r="K206" s="53" t="s">
        <v>24</v>
      </c>
      <c r="L206" s="53"/>
      <c r="M206" s="53" t="s">
        <v>31</v>
      </c>
      <c r="N206" s="53" t="s">
        <v>28</v>
      </c>
      <c r="O206" s="53" t="s">
        <v>29</v>
      </c>
      <c r="P206" s="53" t="s">
        <v>30</v>
      </c>
      <c r="Q206" s="55"/>
    </row>
    <row r="207" spans="1:17" ht="4.5" customHeight="1" hidden="1">
      <c r="A207" s="56"/>
      <c r="B207" s="57"/>
      <c r="C207" s="57"/>
      <c r="D207" s="57"/>
      <c r="E207" s="58"/>
      <c r="F207" s="58"/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59"/>
    </row>
    <row r="208" spans="1:17" ht="15.75" hidden="1">
      <c r="A208" s="71"/>
      <c r="B208" s="122"/>
      <c r="C208" s="73"/>
      <c r="D208" s="74"/>
      <c r="E208" s="76"/>
      <c r="F208" s="76"/>
      <c r="G208" s="123"/>
      <c r="H208" s="72"/>
      <c r="I208" s="72"/>
      <c r="J208" s="72"/>
      <c r="K208" s="72"/>
      <c r="L208" s="67"/>
      <c r="M208" s="94"/>
      <c r="N208" s="94"/>
      <c r="O208" s="94"/>
      <c r="P208" s="94"/>
      <c r="Q208" s="95"/>
    </row>
    <row r="209" spans="1:17" ht="15.75" hidden="1">
      <c r="A209" s="71"/>
      <c r="B209" s="124"/>
      <c r="C209" s="73"/>
      <c r="D209" s="74"/>
      <c r="E209" s="76"/>
      <c r="F209" s="76"/>
      <c r="G209" s="123"/>
      <c r="H209" s="72"/>
      <c r="I209" s="72"/>
      <c r="J209" s="72"/>
      <c r="K209" s="72"/>
      <c r="L209" s="67"/>
      <c r="M209" s="94"/>
      <c r="N209" s="94"/>
      <c r="O209" s="94"/>
      <c r="P209" s="94"/>
      <c r="Q209" s="95"/>
    </row>
    <row r="210" spans="1:17" ht="15.75" hidden="1">
      <c r="A210" s="71"/>
      <c r="B210" s="122"/>
      <c r="C210" s="73"/>
      <c r="D210" s="74"/>
      <c r="E210" s="76"/>
      <c r="F210" s="76"/>
      <c r="G210" s="123"/>
      <c r="H210" s="72"/>
      <c r="I210" s="72"/>
      <c r="J210" s="72"/>
      <c r="K210" s="72"/>
      <c r="L210" s="67"/>
      <c r="M210" s="94"/>
      <c r="N210" s="94"/>
      <c r="O210" s="94"/>
      <c r="P210" s="94"/>
      <c r="Q210" s="95"/>
    </row>
    <row r="211" spans="1:17" ht="15.75" hidden="1">
      <c r="A211" s="71"/>
      <c r="B211" s="122"/>
      <c r="C211" s="73"/>
      <c r="D211" s="74"/>
      <c r="E211" s="76"/>
      <c r="F211" s="76"/>
      <c r="G211" s="76"/>
      <c r="H211" s="72"/>
      <c r="I211" s="72"/>
      <c r="J211" s="72"/>
      <c r="K211" s="72"/>
      <c r="L211" s="67"/>
      <c r="M211" s="94"/>
      <c r="N211" s="94"/>
      <c r="O211" s="94"/>
      <c r="P211" s="94"/>
      <c r="Q211" s="95"/>
    </row>
    <row r="212" spans="1:17" ht="15.75" hidden="1">
      <c r="A212" s="71"/>
      <c r="B212" s="72"/>
      <c r="C212" s="72"/>
      <c r="D212" s="72"/>
      <c r="E212" s="72"/>
      <c r="F212" s="72"/>
      <c r="G212" s="72"/>
      <c r="H212" s="72"/>
      <c r="I212" s="72"/>
      <c r="J212" s="72"/>
      <c r="K212" s="72"/>
      <c r="L212" s="67"/>
      <c r="M212" s="94"/>
      <c r="N212" s="94"/>
      <c r="O212" s="94"/>
      <c r="P212" s="94"/>
      <c r="Q212" s="95"/>
    </row>
    <row r="213" spans="1:17" ht="4.5" customHeight="1" hidden="1">
      <c r="A213" s="100"/>
      <c r="B213" s="101"/>
      <c r="C213" s="101"/>
      <c r="D213" s="101"/>
      <c r="E213" s="101"/>
      <c r="F213" s="101"/>
      <c r="G213" s="121"/>
      <c r="H213" s="101"/>
      <c r="I213" s="101"/>
      <c r="J213" s="101"/>
      <c r="K213" s="101"/>
      <c r="L213" s="105"/>
      <c r="M213" s="106"/>
      <c r="N213" s="106"/>
      <c r="O213" s="106"/>
      <c r="P213" s="106"/>
      <c r="Q213" s="107"/>
    </row>
    <row r="214" ht="15.75" hidden="1"/>
  </sheetData>
  <mergeCells count="154">
    <mergeCell ref="M205:P205"/>
    <mergeCell ref="A202:F202"/>
    <mergeCell ref="H202:K202"/>
    <mergeCell ref="A203:F203"/>
    <mergeCell ref="A201:F201"/>
    <mergeCell ref="H201:K201"/>
    <mergeCell ref="O201:P203"/>
    <mergeCell ref="A200:F200"/>
    <mergeCell ref="H200:K200"/>
    <mergeCell ref="M200:O200"/>
    <mergeCell ref="P200:Q200"/>
    <mergeCell ref="M187:P187"/>
    <mergeCell ref="A199:F199"/>
    <mergeCell ref="G199:L199"/>
    <mergeCell ref="M199:O199"/>
    <mergeCell ref="A184:F184"/>
    <mergeCell ref="H184:K184"/>
    <mergeCell ref="A185:F185"/>
    <mergeCell ref="A183:F183"/>
    <mergeCell ref="H183:K183"/>
    <mergeCell ref="O183:P185"/>
    <mergeCell ref="A182:F182"/>
    <mergeCell ref="H182:K182"/>
    <mergeCell ref="M182:O182"/>
    <mergeCell ref="P182:Q182"/>
    <mergeCell ref="M167:P167"/>
    <mergeCell ref="A181:F181"/>
    <mergeCell ref="G181:L181"/>
    <mergeCell ref="M181:O181"/>
    <mergeCell ref="A164:F164"/>
    <mergeCell ref="H164:K164"/>
    <mergeCell ref="A165:F165"/>
    <mergeCell ref="A163:F163"/>
    <mergeCell ref="H163:K163"/>
    <mergeCell ref="O163:P165"/>
    <mergeCell ref="A162:F162"/>
    <mergeCell ref="H162:K162"/>
    <mergeCell ref="M162:O162"/>
    <mergeCell ref="P162:Q162"/>
    <mergeCell ref="M152:P152"/>
    <mergeCell ref="A161:F161"/>
    <mergeCell ref="G161:L161"/>
    <mergeCell ref="M161:O161"/>
    <mergeCell ref="A149:F149"/>
    <mergeCell ref="H149:K149"/>
    <mergeCell ref="A150:F150"/>
    <mergeCell ref="A148:F148"/>
    <mergeCell ref="H148:K148"/>
    <mergeCell ref="O148:P150"/>
    <mergeCell ref="A147:F147"/>
    <mergeCell ref="H147:K147"/>
    <mergeCell ref="M147:O147"/>
    <mergeCell ref="P147:Q147"/>
    <mergeCell ref="M136:P136"/>
    <mergeCell ref="A146:F146"/>
    <mergeCell ref="G146:L146"/>
    <mergeCell ref="M146:O146"/>
    <mergeCell ref="A133:F133"/>
    <mergeCell ref="H133:K133"/>
    <mergeCell ref="A134:F134"/>
    <mergeCell ref="A132:F132"/>
    <mergeCell ref="H132:K132"/>
    <mergeCell ref="O132:P134"/>
    <mergeCell ref="A131:F131"/>
    <mergeCell ref="H131:K131"/>
    <mergeCell ref="M131:O131"/>
    <mergeCell ref="P131:Q131"/>
    <mergeCell ref="M118:P118"/>
    <mergeCell ref="A130:F130"/>
    <mergeCell ref="G130:L130"/>
    <mergeCell ref="M130:O130"/>
    <mergeCell ref="A115:F115"/>
    <mergeCell ref="H115:K115"/>
    <mergeCell ref="A116:F116"/>
    <mergeCell ref="A114:F114"/>
    <mergeCell ref="H114:K114"/>
    <mergeCell ref="O114:P116"/>
    <mergeCell ref="A113:F113"/>
    <mergeCell ref="H113:K113"/>
    <mergeCell ref="M113:O113"/>
    <mergeCell ref="P113:Q113"/>
    <mergeCell ref="M98:P98"/>
    <mergeCell ref="A112:F112"/>
    <mergeCell ref="G112:L112"/>
    <mergeCell ref="M112:O112"/>
    <mergeCell ref="A95:F95"/>
    <mergeCell ref="H95:K95"/>
    <mergeCell ref="A96:F96"/>
    <mergeCell ref="A94:F94"/>
    <mergeCell ref="H94:K94"/>
    <mergeCell ref="O94:P96"/>
    <mergeCell ref="A93:F93"/>
    <mergeCell ref="H93:K93"/>
    <mergeCell ref="M93:O93"/>
    <mergeCell ref="P93:Q93"/>
    <mergeCell ref="M68:P68"/>
    <mergeCell ref="A92:F92"/>
    <mergeCell ref="G92:L92"/>
    <mergeCell ref="M92:O92"/>
    <mergeCell ref="A65:F65"/>
    <mergeCell ref="H65:K65"/>
    <mergeCell ref="A66:F66"/>
    <mergeCell ref="A64:F64"/>
    <mergeCell ref="H64:K64"/>
    <mergeCell ref="O64:P66"/>
    <mergeCell ref="A63:F63"/>
    <mergeCell ref="H63:K63"/>
    <mergeCell ref="M63:O63"/>
    <mergeCell ref="P63:Q63"/>
    <mergeCell ref="M41:P41"/>
    <mergeCell ref="A62:F62"/>
    <mergeCell ref="G62:L62"/>
    <mergeCell ref="M62:O62"/>
    <mergeCell ref="A38:F38"/>
    <mergeCell ref="H38:K38"/>
    <mergeCell ref="A39:F39"/>
    <mergeCell ref="A37:F37"/>
    <mergeCell ref="H37:K37"/>
    <mergeCell ref="O37:P39"/>
    <mergeCell ref="A36:F36"/>
    <mergeCell ref="H36:K36"/>
    <mergeCell ref="M36:O36"/>
    <mergeCell ref="P36:Q36"/>
    <mergeCell ref="M23:P23"/>
    <mergeCell ref="A35:F35"/>
    <mergeCell ref="G35:L35"/>
    <mergeCell ref="M35:O35"/>
    <mergeCell ref="A20:F20"/>
    <mergeCell ref="H20:K20"/>
    <mergeCell ref="A21:F21"/>
    <mergeCell ref="A19:F19"/>
    <mergeCell ref="H19:K19"/>
    <mergeCell ref="O19:P21"/>
    <mergeCell ref="A18:F18"/>
    <mergeCell ref="H18:K18"/>
    <mergeCell ref="M18:O18"/>
    <mergeCell ref="P18:Q18"/>
    <mergeCell ref="A17:F17"/>
    <mergeCell ref="G17:L17"/>
    <mergeCell ref="M17:O17"/>
    <mergeCell ref="A5:F5"/>
    <mergeCell ref="M7:P7"/>
    <mergeCell ref="A3:F3"/>
    <mergeCell ref="H3:K3"/>
    <mergeCell ref="O3:P5"/>
    <mergeCell ref="A4:F4"/>
    <mergeCell ref="H4:K4"/>
    <mergeCell ref="A2:F2"/>
    <mergeCell ref="H2:K2"/>
    <mergeCell ref="M2:O2"/>
    <mergeCell ref="P2:Q2"/>
    <mergeCell ref="A1:F1"/>
    <mergeCell ref="G1:L1"/>
    <mergeCell ref="M1:O1"/>
  </mergeCells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Maz</dc:creator>
  <cp:keywords/>
  <dc:description/>
  <cp:lastModifiedBy>Maz</cp:lastModifiedBy>
  <dcterms:created xsi:type="dcterms:W3CDTF">2011-07-21T20:45:11Z</dcterms:created>
  <dcterms:modified xsi:type="dcterms:W3CDTF">2011-07-21T20:48:03Z</dcterms:modified>
  <cp:category/>
  <cp:version/>
  <cp:contentType/>
  <cp:contentStatus/>
</cp:coreProperties>
</file>