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2755" windowHeight="8985"/>
  </bookViews>
  <sheets>
    <sheet name="Aff CL WinterQ 190913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'Aff CL WinterQ 190913'!$B$10:$N$12</definedName>
  </definedNames>
  <calcPr calcId="145621"/>
</workbook>
</file>

<file path=xl/calcChain.xml><?xml version="1.0" encoding="utf-8"?>
<calcChain xmlns="http://schemas.openxmlformats.org/spreadsheetml/2006/main">
  <c r="N186" i="4" l="1"/>
  <c r="N184" i="4"/>
  <c r="N171" i="4"/>
  <c r="N170" i="4"/>
  <c r="N157" i="4"/>
  <c r="N156" i="4"/>
  <c r="N155" i="4"/>
  <c r="N142" i="4"/>
  <c r="N141" i="4"/>
  <c r="N140" i="4"/>
  <c r="N127" i="4"/>
  <c r="N126" i="4"/>
  <c r="N125" i="4"/>
  <c r="N124" i="4"/>
  <c r="N123" i="4"/>
  <c r="N122" i="4"/>
  <c r="N109" i="4"/>
  <c r="N108" i="4"/>
  <c r="N107" i="4"/>
  <c r="N106" i="4"/>
  <c r="N105" i="4"/>
  <c r="N104" i="4"/>
  <c r="N103" i="4"/>
  <c r="N102" i="4"/>
  <c r="N101" i="4"/>
  <c r="N100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32" i="4"/>
  <c r="N31" i="4"/>
  <c r="N30" i="4"/>
  <c r="N29" i="4"/>
  <c r="N28" i="4"/>
  <c r="N27" i="4"/>
  <c r="N14" i="4"/>
  <c r="N13" i="4"/>
  <c r="N12" i="4"/>
  <c r="N11" i="4"/>
  <c r="N10" i="4"/>
</calcChain>
</file>

<file path=xl/sharedStrings.xml><?xml version="1.0" encoding="utf-8"?>
<sst xmlns="http://schemas.openxmlformats.org/spreadsheetml/2006/main" count="735" uniqueCount="172">
  <si>
    <t>Step Aside Dressage</t>
  </si>
  <si>
    <t>at Royal Leisure Centre</t>
  </si>
  <si>
    <t>Starters:</t>
  </si>
  <si>
    <t>Thursday 19th September 2013</t>
  </si>
  <si>
    <t>Judge:</t>
  </si>
  <si>
    <t>Mrs Yvonne Huber</t>
  </si>
  <si>
    <t>Avr %</t>
  </si>
  <si>
    <t>Class 1</t>
  </si>
  <si>
    <t>Writer:</t>
  </si>
  <si>
    <t>Miss Margaret Boniface</t>
  </si>
  <si>
    <t>KBIS</t>
  </si>
  <si>
    <t>OUTDOOR ARENA</t>
  </si>
  <si>
    <t>Preliminary 15 Winter Qualifier</t>
  </si>
  <si>
    <t>Time</t>
  </si>
  <si>
    <t>Test</t>
  </si>
  <si>
    <t>Sec</t>
  </si>
  <si>
    <t>No</t>
  </si>
  <si>
    <t>Rider</t>
  </si>
  <si>
    <t>Horse</t>
  </si>
  <si>
    <t>Marks</t>
  </si>
  <si>
    <t>Col</t>
  </si>
  <si>
    <t>%</t>
  </si>
  <si>
    <t>Placings</t>
  </si>
  <si>
    <t>Reg No</t>
  </si>
  <si>
    <t>NonQ</t>
  </si>
  <si>
    <t>Q</t>
  </si>
  <si>
    <t xml:space="preserve"> </t>
  </si>
  <si>
    <t>O/all</t>
  </si>
  <si>
    <t>DM</t>
  </si>
  <si>
    <t>Harriet Mercer</t>
  </si>
  <si>
    <t>Nibors Digby</t>
  </si>
  <si>
    <t>1st</t>
  </si>
  <si>
    <t xml:space="preserve">Kevin Maple </t>
  </si>
  <si>
    <t>Virtical Line</t>
  </si>
  <si>
    <t>2nd=</t>
  </si>
  <si>
    <t>Sam Jennings</t>
  </si>
  <si>
    <t>Windstorm Ellis</t>
  </si>
  <si>
    <t>2nd</t>
  </si>
  <si>
    <t>Daniel Searle</t>
  </si>
  <si>
    <t>Rebellion</t>
  </si>
  <si>
    <t>4th</t>
  </si>
  <si>
    <t>3rd</t>
  </si>
  <si>
    <t>Tiger Tarantino</t>
  </si>
  <si>
    <t>5th</t>
  </si>
  <si>
    <t>End</t>
  </si>
  <si>
    <t>Mrs Thelma Russell-Hayes</t>
  </si>
  <si>
    <t>Class 2</t>
  </si>
  <si>
    <t>Mrs Valerie Jacks</t>
  </si>
  <si>
    <t>INDOOR ARENA</t>
  </si>
  <si>
    <t>Preliminary 19 Winter Qualifier</t>
  </si>
  <si>
    <t xml:space="preserve">Penny Morris </t>
  </si>
  <si>
    <t>Gurrane Captain Sparrow</t>
  </si>
  <si>
    <t>Eleanor Smale</t>
  </si>
  <si>
    <t>Hammerwood Wombat</t>
  </si>
  <si>
    <t>Harleys Comet</t>
  </si>
  <si>
    <t>w/d</t>
  </si>
  <si>
    <t>Mrs Chloe Denny</t>
  </si>
  <si>
    <t>Class 3</t>
  </si>
  <si>
    <t>Miss Ann Bolton &amp; Mrs Jo Comber</t>
  </si>
  <si>
    <t>STEP ASIDE</t>
  </si>
  <si>
    <t>Novice 23 Winter</t>
  </si>
  <si>
    <t>Open</t>
  </si>
  <si>
    <t>Rest</t>
  </si>
  <si>
    <t>T</t>
  </si>
  <si>
    <t>O</t>
  </si>
  <si>
    <t>Cheryl Hammerson</t>
  </si>
  <si>
    <t>Blake III</t>
  </si>
  <si>
    <t>R</t>
  </si>
  <si>
    <t>Hannah Powel</t>
  </si>
  <si>
    <t>Keystone Winston</t>
  </si>
  <si>
    <t>Waterlily</t>
  </si>
  <si>
    <t>3rd=</t>
  </si>
  <si>
    <t>Jody Sole</t>
  </si>
  <si>
    <t>Hero Worship</t>
  </si>
  <si>
    <t xml:space="preserve">Richard Black </t>
  </si>
  <si>
    <t>High Hoes Marzipan</t>
  </si>
  <si>
    <t>5th=</t>
  </si>
  <si>
    <t>Sarah Davidson</t>
  </si>
  <si>
    <t>Forever Darco</t>
  </si>
  <si>
    <t>Ridgefarm Legend</t>
  </si>
  <si>
    <t>7th=</t>
  </si>
  <si>
    <t xml:space="preserve">Suzannah Best  </t>
  </si>
  <si>
    <t>Lassaro</t>
  </si>
  <si>
    <t xml:space="preserve">Carolyne Allen   </t>
  </si>
  <si>
    <t>Alderley Hilldown Fern</t>
  </si>
  <si>
    <t>9th</t>
  </si>
  <si>
    <t xml:space="preserve">Val Hall </t>
  </si>
  <si>
    <t>Barnham Street Maddison</t>
  </si>
  <si>
    <t>10th</t>
  </si>
  <si>
    <t>Krystyna Monks</t>
  </si>
  <si>
    <t>Dubai</t>
  </si>
  <si>
    <t>58193a</t>
  </si>
  <si>
    <t>11th</t>
  </si>
  <si>
    <t>6th</t>
  </si>
  <si>
    <t>Liz West</t>
  </si>
  <si>
    <t>Fresh Expression</t>
  </si>
  <si>
    <t>12th</t>
  </si>
  <si>
    <t xml:space="preserve">Sarah Maple </t>
  </si>
  <si>
    <t>Frankie Foxtrot</t>
  </si>
  <si>
    <t>13th</t>
  </si>
  <si>
    <t>7th</t>
  </si>
  <si>
    <t>Mrs Anne Brunton</t>
  </si>
  <si>
    <t>Class 4</t>
  </si>
  <si>
    <t>Mrs Lynne Brown &amp; Mrs Helen Dunn</t>
  </si>
  <si>
    <t>BLUE CHIP</t>
  </si>
  <si>
    <t>Novice 38 Winter Qualifier</t>
  </si>
  <si>
    <t>Karen Crosdil</t>
  </si>
  <si>
    <t>Show Ehrenprix</t>
  </si>
  <si>
    <t>8th</t>
  </si>
  <si>
    <t>9th=</t>
  </si>
  <si>
    <t>11th=</t>
  </si>
  <si>
    <t>Vicky Allan</t>
  </si>
  <si>
    <t>Razzle Dazzle</t>
  </si>
  <si>
    <t>14th</t>
  </si>
  <si>
    <t>15th</t>
  </si>
  <si>
    <t>Sarah Maple</t>
  </si>
  <si>
    <t>Kilmanahan Jamaica Ruby</t>
  </si>
  <si>
    <t>16th</t>
  </si>
  <si>
    <t>17th</t>
  </si>
  <si>
    <t>18th</t>
  </si>
  <si>
    <t>Mrs Marion Pace</t>
  </si>
  <si>
    <t>Class 5</t>
  </si>
  <si>
    <t>Mrs Jo Comber</t>
  </si>
  <si>
    <t>Elementary 43 Winter</t>
  </si>
  <si>
    <t xml:space="preserve">Jane Silcock </t>
  </si>
  <si>
    <t>Temple Oracle</t>
  </si>
  <si>
    <t xml:space="preserve">Lynne Walkling    </t>
  </si>
  <si>
    <t>Larrikin</t>
  </si>
  <si>
    <t>Fidertwist</t>
  </si>
  <si>
    <t xml:space="preserve">Rosie Andrews </t>
  </si>
  <si>
    <t>Scarteen Warrior</t>
  </si>
  <si>
    <t>Anita Gruszko</t>
  </si>
  <si>
    <t>Cesar II</t>
  </si>
  <si>
    <t xml:space="preserve">Alison Bell    </t>
  </si>
  <si>
    <t>Anderida Diva</t>
  </si>
  <si>
    <t>Susannah Givons</t>
  </si>
  <si>
    <t>Downtown Darco</t>
  </si>
  <si>
    <t>Susan Morriss</t>
  </si>
  <si>
    <t>Festival III</t>
  </si>
  <si>
    <t>Mrs Debbie Pateman</t>
  </si>
  <si>
    <t>Class 6</t>
  </si>
  <si>
    <t>Mrs Helen Dunn</t>
  </si>
  <si>
    <t>EQUITOP MYOPLAST</t>
  </si>
  <si>
    <t>Elementary 59 Winter Qualifier</t>
  </si>
  <si>
    <t xml:space="preserve">Joanna Moyers    </t>
  </si>
  <si>
    <t>Ratzeputz</t>
  </si>
  <si>
    <t>Class 7</t>
  </si>
  <si>
    <t>Medium 69 Winter</t>
  </si>
  <si>
    <t>Trina Stewart</t>
  </si>
  <si>
    <t>Dark Legacy</t>
  </si>
  <si>
    <t>Caroline Brougham</t>
  </si>
  <si>
    <t>Diluccio</t>
  </si>
  <si>
    <t>Tucker Anderson</t>
  </si>
  <si>
    <t>La Traviata</t>
  </si>
  <si>
    <t>Class 8</t>
  </si>
  <si>
    <t>ALBION</t>
  </si>
  <si>
    <t>Medium 75 Winter Qualifier</t>
  </si>
  <si>
    <t>Class 9</t>
  </si>
  <si>
    <t>Pick a Test Advanced Medium 92 /PSG Winter</t>
  </si>
  <si>
    <t>PSG</t>
  </si>
  <si>
    <t>Tatiana Mountbatten</t>
  </si>
  <si>
    <t>Uron</t>
  </si>
  <si>
    <t>AM92</t>
  </si>
  <si>
    <t xml:space="preserve">Antonia Forster  </t>
  </si>
  <si>
    <t>Chewie Louie</t>
  </si>
  <si>
    <t>Class 10</t>
  </si>
  <si>
    <t>CHARLES OWEN</t>
  </si>
  <si>
    <t>Advanced Medium 98 Winter Qualifier</t>
  </si>
  <si>
    <t>Sarah Williams</t>
  </si>
  <si>
    <t>Felia</t>
  </si>
  <si>
    <t>Janine Argent</t>
  </si>
  <si>
    <t>Rio Grande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</si>
</sst>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i/>
      <u/>
      <sz val="20"/>
      <color rgb="FF0000FF"/>
      <name val="Times New Roman"/>
      <family val="1"/>
    </font>
    <font>
      <b/>
      <i/>
      <u/>
      <sz val="16"/>
      <color rgb="FF0000FF"/>
      <name val="Times New Roman"/>
      <family val="1"/>
    </font>
    <font>
      <b/>
      <i/>
      <sz val="14"/>
      <color theme="1"/>
      <name val="Times New Roman"/>
      <family val="1"/>
    </font>
    <font>
      <i/>
      <u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u/>
      <sz val="14"/>
      <color theme="1"/>
      <name val="Times New Roman"/>
      <family val="1"/>
    </font>
    <font>
      <b/>
      <i/>
      <u/>
      <sz val="14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FF"/>
      <name val="Calibri"/>
      <family val="2"/>
    </font>
    <font>
      <i/>
      <sz val="14"/>
      <name val="Times New Roman"/>
      <family val="1"/>
    </font>
    <font>
      <sz val="14"/>
      <name val="Calibri"/>
      <family val="2"/>
    </font>
    <font>
      <b/>
      <i/>
      <sz val="14"/>
      <color rgb="FFFF0000"/>
      <name val="Times New Roman"/>
      <family val="1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name val="Times New Roman"/>
      <family val="1"/>
    </font>
    <font>
      <sz val="14"/>
      <color rgb="FF00B050"/>
      <name val="Calibri"/>
      <family val="2"/>
      <scheme val="minor"/>
    </font>
    <font>
      <sz val="14"/>
      <color rgb="FF00B050"/>
      <name val="Calibri"/>
      <family val="2"/>
    </font>
    <font>
      <sz val="14"/>
      <color rgb="FFFF0000"/>
      <name val="Calibri"/>
      <family val="2"/>
    </font>
    <font>
      <sz val="14"/>
      <color rgb="FFFF0000"/>
      <name val="Calibri"/>
      <family val="2"/>
      <scheme val="minor"/>
    </font>
    <font>
      <sz val="14"/>
      <color theme="2" tint="-0.89999084444715716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4"/>
      <color theme="9" tint="-0.249977111117893"/>
      <name val="Calibri"/>
      <family val="2"/>
    </font>
    <font>
      <b/>
      <sz val="14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rgb="FF7030A0"/>
      <name val="Calibri"/>
      <family val="2"/>
    </font>
    <font>
      <sz val="12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</cellStyleXfs>
  <cellXfs count="83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1" fillId="0" borderId="0" xfId="0" applyFont="1"/>
    <xf numFmtId="0" fontId="1" fillId="0" borderId="7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1" fillId="0" borderId="0" xfId="0" applyFont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1" fillId="0" borderId="8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7" fillId="0" borderId="20" xfId="0" applyFont="1" applyBorder="1"/>
    <xf numFmtId="20" fontId="12" fillId="0" borderId="23" xfId="0" applyNumberFormat="1" applyFont="1" applyFill="1" applyBorder="1" applyAlignment="1">
      <alignment horizontal="left"/>
    </xf>
    <xf numFmtId="0" fontId="13" fillId="0" borderId="23" xfId="0" applyFont="1" applyFill="1" applyBorder="1" applyAlignment="1">
      <alignment horizontal="left"/>
    </xf>
    <xf numFmtId="0" fontId="14" fillId="0" borderId="23" xfId="0" applyFont="1" applyFill="1" applyBorder="1" applyAlignment="1">
      <alignment horizontal="center"/>
    </xf>
    <xf numFmtId="1" fontId="14" fillId="0" borderId="23" xfId="0" applyNumberFormat="1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5" fillId="0" borderId="23" xfId="0" applyFont="1" applyBorder="1"/>
    <xf numFmtId="0" fontId="7" fillId="0" borderId="23" xfId="0" applyFont="1" applyBorder="1"/>
    <xf numFmtId="2" fontId="7" fillId="0" borderId="23" xfId="0" applyNumberFormat="1" applyFont="1" applyBorder="1"/>
    <xf numFmtId="0" fontId="16" fillId="0" borderId="23" xfId="0" applyFont="1" applyBorder="1"/>
    <xf numFmtId="0" fontId="4" fillId="0" borderId="24" xfId="0" applyFont="1" applyBorder="1"/>
    <xf numFmtId="0" fontId="7" fillId="0" borderId="0" xfId="0" applyFont="1"/>
    <xf numFmtId="0" fontId="17" fillId="0" borderId="0" xfId="0" applyFont="1"/>
    <xf numFmtId="0" fontId="14" fillId="0" borderId="23" xfId="0" applyFont="1" applyFill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7" fillId="0" borderId="20" xfId="0" applyFont="1" applyFill="1" applyBorder="1"/>
    <xf numFmtId="0" fontId="12" fillId="0" borderId="23" xfId="0" applyFont="1" applyFill="1" applyBorder="1" applyAlignment="1">
      <alignment horizontal="left"/>
    </xf>
    <xf numFmtId="0" fontId="7" fillId="0" borderId="23" xfId="0" applyFont="1" applyFill="1" applyBorder="1"/>
    <xf numFmtId="0" fontId="16" fillId="0" borderId="23" xfId="0" applyFont="1" applyFill="1" applyBorder="1"/>
    <xf numFmtId="0" fontId="4" fillId="0" borderId="24" xfId="0" applyFont="1" applyFill="1" applyBorder="1"/>
    <xf numFmtId="0" fontId="17" fillId="0" borderId="0" xfId="0" applyFont="1" applyFill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9" fillId="0" borderId="23" xfId="0" applyFont="1" applyFill="1" applyBorder="1" applyAlignment="1">
      <alignment horizontal="left"/>
    </xf>
    <xf numFmtId="0" fontId="20" fillId="0" borderId="23" xfId="0" applyFont="1" applyBorder="1"/>
    <xf numFmtId="0" fontId="20" fillId="0" borderId="23" xfId="0" applyFont="1" applyFill="1" applyBorder="1" applyAlignment="1">
      <alignment horizontal="left"/>
    </xf>
    <xf numFmtId="0" fontId="14" fillId="0" borderId="23" xfId="0" applyFont="1" applyFill="1" applyBorder="1" applyAlignment="1">
      <alignment horizontal="center" wrapText="1"/>
    </xf>
    <xf numFmtId="0" fontId="14" fillId="0" borderId="23" xfId="0" applyFont="1" applyBorder="1" applyAlignment="1">
      <alignment horizontal="center"/>
    </xf>
    <xf numFmtId="1" fontId="14" fillId="0" borderId="23" xfId="0" applyNumberFormat="1" applyFont="1" applyBorder="1" applyAlignment="1">
      <alignment horizontal="center"/>
    </xf>
    <xf numFmtId="0" fontId="14" fillId="0" borderId="23" xfId="0" applyFont="1" applyBorder="1" applyAlignment="1">
      <alignment horizontal="left" wrapText="1"/>
    </xf>
    <xf numFmtId="0" fontId="12" fillId="0" borderId="23" xfId="0" applyFont="1" applyFill="1" applyBorder="1"/>
    <xf numFmtId="0" fontId="21" fillId="0" borderId="23" xfId="0" applyFont="1" applyFill="1" applyBorder="1" applyAlignment="1">
      <alignment horizontal="left"/>
    </xf>
    <xf numFmtId="0" fontId="15" fillId="0" borderId="23" xfId="0" applyFont="1" applyFill="1" applyBorder="1" applyAlignment="1">
      <alignment horizontal="left"/>
    </xf>
    <xf numFmtId="0" fontId="22" fillId="0" borderId="23" xfId="0" applyFont="1" applyFill="1" applyBorder="1" applyAlignment="1">
      <alignment horizontal="left"/>
    </xf>
    <xf numFmtId="0" fontId="23" fillId="0" borderId="23" xfId="0" applyFont="1" applyFill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24" fillId="0" borderId="23" xfId="0" applyFont="1" applyFill="1" applyBorder="1" applyAlignment="1">
      <alignment horizontal="left"/>
    </xf>
    <xf numFmtId="0" fontId="25" fillId="0" borderId="23" xfId="0" applyFont="1" applyFill="1" applyBorder="1" applyAlignment="1">
      <alignment horizontal="left"/>
    </xf>
    <xf numFmtId="0" fontId="26" fillId="0" borderId="23" xfId="0" applyFont="1" applyFill="1" applyBorder="1" applyAlignment="1">
      <alignment horizontal="left"/>
    </xf>
    <xf numFmtId="0" fontId="27" fillId="0" borderId="23" xfId="0" applyFont="1" applyFill="1" applyBorder="1" applyAlignment="1">
      <alignment horizontal="left"/>
    </xf>
    <xf numFmtId="0" fontId="28" fillId="0" borderId="23" xfId="0" applyFont="1" applyFill="1" applyBorder="1" applyAlignment="1">
      <alignment horizontal="left"/>
    </xf>
    <xf numFmtId="0" fontId="29" fillId="0" borderId="23" xfId="0" applyFont="1" applyFill="1" applyBorder="1" applyAlignment="1">
      <alignment horizontal="left"/>
    </xf>
  </cellXfs>
  <cellStyles count="7">
    <cellStyle name="Normal" xfId="0" builtinId="0"/>
    <cellStyle name="Normal 2" xfId="1"/>
    <cellStyle name="Normal 2 2" xfId="2"/>
    <cellStyle name="Normal 2 2 2" xfId="3"/>
    <cellStyle name="Normal 2 2 3" xfId="4"/>
    <cellStyle name="Normal 2 2 4" xfId="5"/>
    <cellStyle name="Normal 2 2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9"/>
  <sheetViews>
    <sheetView tabSelected="1" topLeftCell="A45" zoomScale="85" zoomScaleNormal="85" workbookViewId="0">
      <selection activeCell="Q45" sqref="Q45"/>
    </sheetView>
  </sheetViews>
  <sheetFormatPr defaultRowHeight="15" x14ac:dyDescent="0.25"/>
  <cols>
    <col min="1" max="1" width="1.28515625" style="8" customWidth="1"/>
    <col min="2" max="2" width="7.7109375" style="8" customWidth="1"/>
    <col min="3" max="3" width="8.28515625" style="8" bestFit="1" customWidth="1"/>
    <col min="4" max="4" width="8.7109375" style="8" bestFit="1" customWidth="1"/>
    <col min="5" max="5" width="6.42578125" style="8" bestFit="1" customWidth="1"/>
    <col min="6" max="6" width="26" style="8" bestFit="1" customWidth="1"/>
    <col min="7" max="7" width="10.7109375" style="8" bestFit="1" customWidth="1"/>
    <col min="8" max="8" width="33.140625" style="8" customWidth="1"/>
    <col min="9" max="9" width="10.7109375" style="8" bestFit="1" customWidth="1"/>
    <col min="10" max="13" width="8.85546875" style="8" customWidth="1"/>
    <col min="14" max="14" width="8.7109375" style="8" customWidth="1"/>
    <col min="15" max="15" width="7.5703125" style="8" customWidth="1"/>
    <col min="16" max="16" width="6.42578125" style="8" customWidth="1"/>
    <col min="17" max="17" width="7.5703125" style="8" bestFit="1" customWidth="1"/>
    <col min="18" max="19" width="5.42578125" style="8" customWidth="1"/>
    <col min="20" max="26" width="9.140625" style="8"/>
  </cols>
  <sheetData>
    <row r="1" spans="1:26" ht="26.25" thickBot="1" x14ac:dyDescent="0.4">
      <c r="A1" s="1"/>
      <c r="B1" s="2" t="s">
        <v>0</v>
      </c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3"/>
      <c r="N1" s="3"/>
      <c r="O1" s="4" t="s">
        <v>2</v>
      </c>
      <c r="P1" s="5"/>
      <c r="Q1" s="6"/>
      <c r="R1" s="7"/>
      <c r="S1" s="7"/>
    </row>
    <row r="2" spans="1:26" ht="20.25" thickBot="1" x14ac:dyDescent="0.4">
      <c r="A2" s="9"/>
      <c r="B2" s="10" t="s">
        <v>3</v>
      </c>
      <c r="C2" s="10"/>
      <c r="D2" s="10"/>
      <c r="E2" s="10"/>
      <c r="F2" s="10"/>
      <c r="G2" s="10"/>
      <c r="H2" s="10"/>
      <c r="I2" s="11" t="s">
        <v>4</v>
      </c>
      <c r="J2" s="12" t="s">
        <v>5</v>
      </c>
      <c r="K2" s="12"/>
      <c r="L2" s="12"/>
      <c r="M2" s="12"/>
      <c r="N2" s="13"/>
      <c r="O2" s="14" t="s">
        <v>6</v>
      </c>
      <c r="P2" s="15"/>
      <c r="Q2" s="16"/>
      <c r="R2" s="4"/>
      <c r="S2" s="6"/>
    </row>
    <row r="3" spans="1:26" ht="19.5" thickBot="1" x14ac:dyDescent="0.35">
      <c r="A3" s="9"/>
      <c r="B3" s="10" t="s">
        <v>7</v>
      </c>
      <c r="C3" s="10"/>
      <c r="D3" s="10"/>
      <c r="E3" s="10"/>
      <c r="F3" s="10"/>
      <c r="G3" s="10"/>
      <c r="H3" s="10"/>
      <c r="I3" s="17" t="s">
        <v>8</v>
      </c>
      <c r="J3" s="18" t="s">
        <v>9</v>
      </c>
      <c r="K3" s="18"/>
      <c r="L3" s="18"/>
      <c r="M3" s="18"/>
      <c r="N3" s="13"/>
      <c r="O3" s="13"/>
      <c r="P3" s="13"/>
      <c r="Q3" s="13"/>
      <c r="R3" s="13"/>
      <c r="S3" s="19"/>
    </row>
    <row r="4" spans="1:26" ht="19.5" x14ac:dyDescent="0.35">
      <c r="A4" s="9"/>
      <c r="B4" s="20" t="s">
        <v>10</v>
      </c>
      <c r="C4" s="21"/>
      <c r="D4" s="21"/>
      <c r="E4" s="21"/>
      <c r="F4" s="21"/>
      <c r="G4" s="21"/>
      <c r="H4" s="22"/>
      <c r="I4" s="13"/>
      <c r="J4" s="23" t="s">
        <v>11</v>
      </c>
      <c r="K4" s="23"/>
      <c r="L4" s="23"/>
      <c r="M4" s="23"/>
      <c r="N4" s="13"/>
      <c r="O4" s="13"/>
      <c r="P4" s="13"/>
      <c r="Q4" s="13"/>
      <c r="R4" s="13"/>
      <c r="S4" s="19"/>
    </row>
    <row r="5" spans="1:26" ht="20.25" thickBot="1" x14ac:dyDescent="0.4">
      <c r="A5" s="9"/>
      <c r="B5" s="24" t="s">
        <v>12</v>
      </c>
      <c r="C5" s="25"/>
      <c r="D5" s="25"/>
      <c r="E5" s="25"/>
      <c r="F5" s="25"/>
      <c r="G5" s="25"/>
      <c r="H5" s="26"/>
      <c r="I5" s="13"/>
      <c r="J5" s="13"/>
      <c r="K5" s="13"/>
      <c r="L5" s="13"/>
      <c r="M5" s="13"/>
      <c r="N5" s="13">
        <v>230</v>
      </c>
      <c r="O5" s="13"/>
      <c r="P5" s="13"/>
      <c r="Q5" s="13"/>
      <c r="R5" s="13"/>
      <c r="S5" s="19"/>
    </row>
    <row r="6" spans="1:26" ht="6.75" customHeight="1" thickBot="1" x14ac:dyDescent="0.3">
      <c r="A6" s="9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9"/>
    </row>
    <row r="7" spans="1:26" s="33" customFormat="1" ht="15.75" x14ac:dyDescent="0.25">
      <c r="A7" s="27"/>
      <c r="B7" s="28" t="s">
        <v>13</v>
      </c>
      <c r="C7" s="29" t="s">
        <v>14</v>
      </c>
      <c r="D7" s="29" t="s">
        <v>15</v>
      </c>
      <c r="E7" s="29" t="s">
        <v>16</v>
      </c>
      <c r="F7" s="29" t="s">
        <v>17</v>
      </c>
      <c r="G7" s="29" t="s">
        <v>17</v>
      </c>
      <c r="H7" s="29" t="s">
        <v>18</v>
      </c>
      <c r="I7" s="29" t="s">
        <v>18</v>
      </c>
      <c r="J7" s="29" t="s">
        <v>19</v>
      </c>
      <c r="K7" s="29" t="s">
        <v>19</v>
      </c>
      <c r="L7" s="29" t="s">
        <v>19</v>
      </c>
      <c r="M7" s="29" t="s">
        <v>20</v>
      </c>
      <c r="N7" s="29" t="s">
        <v>21</v>
      </c>
      <c r="O7" s="30" t="s">
        <v>22</v>
      </c>
      <c r="P7" s="30"/>
      <c r="Q7" s="30"/>
      <c r="R7" s="30"/>
      <c r="S7" s="31"/>
      <c r="T7" s="32"/>
      <c r="U7" s="32"/>
      <c r="V7" s="32"/>
      <c r="W7" s="32"/>
      <c r="X7" s="32"/>
      <c r="Y7" s="32"/>
      <c r="Z7" s="32"/>
    </row>
    <row r="8" spans="1:26" s="33" customFormat="1" ht="16.5" thickBot="1" x14ac:dyDescent="0.3">
      <c r="A8" s="27"/>
      <c r="B8" s="34"/>
      <c r="C8" s="35"/>
      <c r="D8" s="35"/>
      <c r="E8" s="35"/>
      <c r="F8" s="35"/>
      <c r="G8" s="35" t="s">
        <v>23</v>
      </c>
      <c r="H8" s="35"/>
      <c r="I8" s="35" t="s">
        <v>23</v>
      </c>
      <c r="J8" s="35" t="s">
        <v>24</v>
      </c>
      <c r="K8" s="35" t="s">
        <v>25</v>
      </c>
      <c r="L8" s="35" t="s">
        <v>26</v>
      </c>
      <c r="M8" s="35"/>
      <c r="N8" s="35"/>
      <c r="O8" s="35" t="s">
        <v>27</v>
      </c>
      <c r="P8" s="35" t="s">
        <v>24</v>
      </c>
      <c r="Q8" s="35" t="s">
        <v>25</v>
      </c>
      <c r="R8" s="35" t="s">
        <v>26</v>
      </c>
      <c r="S8" s="36" t="s">
        <v>28</v>
      </c>
      <c r="T8" s="32"/>
      <c r="U8" s="32"/>
      <c r="V8" s="32"/>
      <c r="W8" s="32"/>
      <c r="X8" s="32"/>
      <c r="Y8" s="32"/>
      <c r="Z8" s="32"/>
    </row>
    <row r="9" spans="1:26" ht="6.75" customHeight="1" x14ac:dyDescent="0.25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9"/>
    </row>
    <row r="10" spans="1:26" s="52" customFormat="1" ht="19.5" x14ac:dyDescent="0.35">
      <c r="A10" s="40"/>
      <c r="B10" s="41">
        <v>0.38750000000000001</v>
      </c>
      <c r="C10" s="42"/>
      <c r="D10" s="43" t="s">
        <v>24</v>
      </c>
      <c r="E10" s="44">
        <v>927</v>
      </c>
      <c r="F10" s="45" t="s">
        <v>29</v>
      </c>
      <c r="G10" s="45">
        <v>162833</v>
      </c>
      <c r="H10" s="45" t="s">
        <v>30</v>
      </c>
      <c r="I10" s="46"/>
      <c r="J10" s="47">
        <v>153</v>
      </c>
      <c r="K10" s="47"/>
      <c r="L10" s="47"/>
      <c r="M10" s="47">
        <v>54</v>
      </c>
      <c r="N10" s="48">
        <f>SUM(J10:L10)/2.3</f>
        <v>66.521739130434781</v>
      </c>
      <c r="O10" s="49" t="s">
        <v>31</v>
      </c>
      <c r="P10" s="49" t="s">
        <v>31</v>
      </c>
      <c r="Q10" s="49"/>
      <c r="R10" s="49"/>
      <c r="S10" s="50"/>
      <c r="T10" s="51"/>
      <c r="U10" s="51"/>
      <c r="V10" s="51"/>
      <c r="W10" s="51"/>
      <c r="X10" s="51"/>
      <c r="Y10" s="51"/>
      <c r="Z10" s="51"/>
    </row>
    <row r="11" spans="1:26" s="52" customFormat="1" ht="19.5" x14ac:dyDescent="0.35">
      <c r="A11" s="40"/>
      <c r="B11" s="41">
        <v>0.47013888888888899</v>
      </c>
      <c r="C11" s="42"/>
      <c r="D11" s="43" t="s">
        <v>25</v>
      </c>
      <c r="E11" s="44">
        <v>272</v>
      </c>
      <c r="F11" s="53" t="s">
        <v>32</v>
      </c>
      <c r="G11" s="53">
        <v>234761</v>
      </c>
      <c r="H11" s="53" t="s">
        <v>33</v>
      </c>
      <c r="I11" s="53">
        <v>58964</v>
      </c>
      <c r="J11" s="47"/>
      <c r="K11" s="47">
        <v>150</v>
      </c>
      <c r="L11" s="47"/>
      <c r="M11" s="47">
        <v>54</v>
      </c>
      <c r="N11" s="48">
        <f>SUM(J11:L11)/2.3</f>
        <v>65.217391304347828</v>
      </c>
      <c r="O11" s="49" t="s">
        <v>34</v>
      </c>
      <c r="P11" s="49"/>
      <c r="Q11" s="49" t="s">
        <v>31</v>
      </c>
      <c r="R11" s="49"/>
      <c r="S11" s="50"/>
      <c r="T11" s="51"/>
      <c r="U11" s="51"/>
      <c r="V11" s="51"/>
      <c r="W11" s="51"/>
      <c r="X11" s="51"/>
      <c r="Y11" s="51"/>
      <c r="Z11" s="51"/>
    </row>
    <row r="12" spans="1:26" s="52" customFormat="1" ht="19.5" x14ac:dyDescent="0.35">
      <c r="A12" s="40"/>
      <c r="B12" s="41">
        <v>0.47986111111111202</v>
      </c>
      <c r="C12" s="54"/>
      <c r="D12" s="43" t="s">
        <v>24</v>
      </c>
      <c r="E12" s="44">
        <v>599</v>
      </c>
      <c r="F12" s="53" t="s">
        <v>35</v>
      </c>
      <c r="G12" s="53">
        <v>107484</v>
      </c>
      <c r="H12" s="53" t="s">
        <v>36</v>
      </c>
      <c r="I12" s="53"/>
      <c r="J12" s="47">
        <v>150</v>
      </c>
      <c r="K12" s="47"/>
      <c r="L12" s="47"/>
      <c r="M12" s="47">
        <v>54</v>
      </c>
      <c r="N12" s="48">
        <f>SUM(J12:L12)/2.3</f>
        <v>65.217391304347828</v>
      </c>
      <c r="O12" s="49" t="s">
        <v>34</v>
      </c>
      <c r="P12" s="49" t="s">
        <v>37</v>
      </c>
      <c r="Q12" s="49"/>
      <c r="R12" s="49"/>
      <c r="S12" s="50"/>
      <c r="T12" s="51"/>
      <c r="U12" s="51"/>
      <c r="V12" s="51"/>
      <c r="W12" s="51"/>
      <c r="X12" s="51"/>
      <c r="Y12" s="51"/>
      <c r="Z12" s="51"/>
    </row>
    <row r="13" spans="1:26" s="52" customFormat="1" ht="19.5" x14ac:dyDescent="0.35">
      <c r="A13" s="40"/>
      <c r="B13" s="41">
        <v>0.51388888888888995</v>
      </c>
      <c r="C13" s="54"/>
      <c r="D13" s="43" t="s">
        <v>24</v>
      </c>
      <c r="E13" s="44">
        <v>121</v>
      </c>
      <c r="F13" s="45" t="s">
        <v>38</v>
      </c>
      <c r="G13" s="45">
        <v>372560</v>
      </c>
      <c r="H13" s="45" t="s">
        <v>39</v>
      </c>
      <c r="I13" s="45">
        <v>58083</v>
      </c>
      <c r="J13" s="47">
        <v>150</v>
      </c>
      <c r="K13" s="47"/>
      <c r="L13" s="47"/>
      <c r="M13" s="47">
        <v>52</v>
      </c>
      <c r="N13" s="48">
        <f>SUM(J13:L13)/2.3</f>
        <v>65.217391304347828</v>
      </c>
      <c r="O13" s="49" t="s">
        <v>40</v>
      </c>
      <c r="P13" s="49" t="s">
        <v>41</v>
      </c>
      <c r="Q13" s="49"/>
      <c r="R13" s="49"/>
      <c r="S13" s="50"/>
      <c r="T13" s="51"/>
      <c r="U13" s="51"/>
      <c r="V13" s="51"/>
      <c r="W13" s="51"/>
      <c r="X13" s="51"/>
      <c r="Y13" s="51"/>
      <c r="Z13" s="51"/>
    </row>
    <row r="14" spans="1:26" s="52" customFormat="1" ht="19.5" x14ac:dyDescent="0.35">
      <c r="A14" s="40"/>
      <c r="B14" s="41">
        <v>0.3972222222222222</v>
      </c>
      <c r="C14" s="42"/>
      <c r="D14" s="43" t="s">
        <v>25</v>
      </c>
      <c r="E14" s="44">
        <v>934</v>
      </c>
      <c r="F14" s="53" t="s">
        <v>32</v>
      </c>
      <c r="G14" s="53">
        <v>234761</v>
      </c>
      <c r="H14" s="53" t="s">
        <v>42</v>
      </c>
      <c r="I14" s="53">
        <v>59832</v>
      </c>
      <c r="J14" s="47"/>
      <c r="K14" s="47">
        <v>146</v>
      </c>
      <c r="L14" s="47"/>
      <c r="M14" s="47">
        <v>50</v>
      </c>
      <c r="N14" s="48">
        <f>SUM(J14:L14)/2.3</f>
        <v>63.478260869565226</v>
      </c>
      <c r="O14" s="49" t="s">
        <v>43</v>
      </c>
      <c r="P14" s="49"/>
      <c r="Q14" s="49" t="s">
        <v>37</v>
      </c>
      <c r="R14" s="49"/>
      <c r="S14" s="50"/>
      <c r="T14" s="51"/>
      <c r="U14" s="51"/>
      <c r="V14" s="51"/>
      <c r="W14" s="51"/>
      <c r="X14" s="51"/>
      <c r="Y14" s="51"/>
      <c r="Z14" s="51"/>
    </row>
    <row r="15" spans="1:26" s="60" customFormat="1" ht="19.5" x14ac:dyDescent="0.35">
      <c r="A15" s="55"/>
      <c r="B15" s="41">
        <v>0.51875000000000004</v>
      </c>
      <c r="C15" s="56" t="s">
        <v>44</v>
      </c>
      <c r="D15" s="43"/>
      <c r="E15" s="44"/>
      <c r="F15" s="45"/>
      <c r="G15" s="45"/>
      <c r="H15" s="45"/>
      <c r="I15" s="45"/>
      <c r="J15" s="57"/>
      <c r="K15" s="57"/>
      <c r="L15" s="57"/>
      <c r="M15" s="57"/>
      <c r="N15" s="57"/>
      <c r="O15" s="58"/>
      <c r="P15" s="58"/>
      <c r="Q15" s="58"/>
      <c r="R15" s="58"/>
      <c r="S15" s="59"/>
    </row>
    <row r="16" spans="1:26" ht="6" customHeight="1" thickBot="1" x14ac:dyDescent="0.3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3"/>
      <c r="T16"/>
      <c r="U16"/>
      <c r="V16"/>
      <c r="W16"/>
      <c r="X16"/>
      <c r="Y16"/>
      <c r="Z16"/>
    </row>
    <row r="17" spans="1:26" ht="15.75" thickBot="1" x14ac:dyDescent="0.3">
      <c r="T17"/>
      <c r="U17"/>
      <c r="V17"/>
      <c r="W17"/>
      <c r="X17"/>
      <c r="Y17"/>
      <c r="Z17"/>
    </row>
    <row r="18" spans="1:26" ht="26.25" thickBot="1" x14ac:dyDescent="0.4">
      <c r="A18" s="1"/>
      <c r="B18" s="2" t="s">
        <v>0</v>
      </c>
      <c r="C18" s="2"/>
      <c r="D18" s="2"/>
      <c r="E18" s="2"/>
      <c r="F18" s="2"/>
      <c r="G18" s="2"/>
      <c r="H18" s="2"/>
      <c r="I18" s="3" t="s">
        <v>1</v>
      </c>
      <c r="J18" s="3"/>
      <c r="K18" s="3"/>
      <c r="L18" s="3"/>
      <c r="M18" s="3"/>
      <c r="N18" s="3"/>
      <c r="O18" s="4" t="s">
        <v>2</v>
      </c>
      <c r="P18" s="5"/>
      <c r="Q18" s="6"/>
      <c r="R18" s="7"/>
      <c r="S18" s="7"/>
      <c r="T18"/>
      <c r="U18"/>
      <c r="V18"/>
      <c r="W18"/>
      <c r="X18"/>
      <c r="Y18"/>
      <c r="Z18"/>
    </row>
    <row r="19" spans="1:26" ht="20.25" thickBot="1" x14ac:dyDescent="0.4">
      <c r="A19" s="9"/>
      <c r="B19" s="10" t="s">
        <v>3</v>
      </c>
      <c r="C19" s="10"/>
      <c r="D19" s="10"/>
      <c r="E19" s="10"/>
      <c r="F19" s="10"/>
      <c r="G19" s="10"/>
      <c r="H19" s="10"/>
      <c r="I19" s="11" t="s">
        <v>4</v>
      </c>
      <c r="J19" s="12" t="s">
        <v>45</v>
      </c>
      <c r="K19" s="12"/>
      <c r="L19" s="12"/>
      <c r="M19" s="12"/>
      <c r="N19" s="13"/>
      <c r="O19" s="14" t="s">
        <v>6</v>
      </c>
      <c r="P19" s="15"/>
      <c r="Q19" s="16"/>
      <c r="R19" s="4"/>
      <c r="S19" s="6"/>
      <c r="T19"/>
      <c r="U19"/>
      <c r="V19"/>
      <c r="W19"/>
      <c r="X19"/>
      <c r="Y19"/>
      <c r="Z19"/>
    </row>
    <row r="20" spans="1:26" ht="19.5" thickBot="1" x14ac:dyDescent="0.35">
      <c r="A20" s="9"/>
      <c r="B20" s="10" t="s">
        <v>46</v>
      </c>
      <c r="C20" s="10"/>
      <c r="D20" s="10"/>
      <c r="E20" s="10"/>
      <c r="F20" s="10"/>
      <c r="G20" s="10"/>
      <c r="H20" s="10"/>
      <c r="I20" s="17" t="s">
        <v>8</v>
      </c>
      <c r="J20" s="18" t="s">
        <v>47</v>
      </c>
      <c r="K20" s="18"/>
      <c r="L20" s="18"/>
      <c r="M20" s="18"/>
      <c r="N20" s="13"/>
      <c r="O20" s="13"/>
      <c r="P20" s="13"/>
      <c r="Q20" s="13"/>
      <c r="R20" s="13"/>
      <c r="S20" s="19"/>
      <c r="T20"/>
      <c r="U20"/>
      <c r="V20"/>
      <c r="W20"/>
      <c r="X20"/>
      <c r="Y20"/>
      <c r="Z20"/>
    </row>
    <row r="21" spans="1:26" ht="19.5" x14ac:dyDescent="0.35">
      <c r="A21" s="9"/>
      <c r="B21" s="20" t="s">
        <v>10</v>
      </c>
      <c r="C21" s="21"/>
      <c r="D21" s="21"/>
      <c r="E21" s="21"/>
      <c r="F21" s="21"/>
      <c r="G21" s="21"/>
      <c r="H21" s="22"/>
      <c r="I21" s="13"/>
      <c r="J21" s="23" t="s">
        <v>48</v>
      </c>
      <c r="K21" s="23"/>
      <c r="L21" s="23"/>
      <c r="M21" s="23"/>
      <c r="N21" s="13"/>
      <c r="O21" s="13"/>
      <c r="P21" s="13"/>
      <c r="Q21" s="13"/>
      <c r="R21" s="13"/>
      <c r="S21" s="19"/>
      <c r="T21"/>
      <c r="U21"/>
      <c r="V21"/>
      <c r="W21"/>
      <c r="X21"/>
      <c r="Y21"/>
      <c r="Z21"/>
    </row>
    <row r="22" spans="1:26" ht="20.25" thickBot="1" x14ac:dyDescent="0.4">
      <c r="A22" s="9"/>
      <c r="B22" s="24" t="s">
        <v>49</v>
      </c>
      <c r="C22" s="25"/>
      <c r="D22" s="25"/>
      <c r="E22" s="25"/>
      <c r="F22" s="25"/>
      <c r="G22" s="25"/>
      <c r="H22" s="26"/>
      <c r="I22" s="13"/>
      <c r="J22" s="13"/>
      <c r="K22" s="13"/>
      <c r="L22" s="13"/>
      <c r="M22" s="13"/>
      <c r="N22" s="13">
        <v>220</v>
      </c>
      <c r="O22" s="13"/>
      <c r="P22" s="13"/>
      <c r="Q22" s="13"/>
      <c r="R22" s="13"/>
      <c r="S22" s="19"/>
      <c r="T22"/>
      <c r="U22"/>
      <c r="V22"/>
      <c r="W22"/>
      <c r="X22"/>
      <c r="Y22"/>
      <c r="Z22"/>
    </row>
    <row r="23" spans="1:26" ht="15.75" thickBot="1" x14ac:dyDescent="0.3">
      <c r="A23" s="9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9"/>
      <c r="T23"/>
      <c r="U23"/>
      <c r="V23"/>
      <c r="W23"/>
      <c r="X23"/>
      <c r="Y23"/>
      <c r="Z23"/>
    </row>
    <row r="24" spans="1:26" ht="15.75" x14ac:dyDescent="0.25">
      <c r="A24" s="27"/>
      <c r="B24" s="28" t="s">
        <v>13</v>
      </c>
      <c r="C24" s="29" t="s">
        <v>14</v>
      </c>
      <c r="D24" s="29" t="s">
        <v>15</v>
      </c>
      <c r="E24" s="29" t="s">
        <v>16</v>
      </c>
      <c r="F24" s="29" t="s">
        <v>17</v>
      </c>
      <c r="G24" s="29" t="s">
        <v>17</v>
      </c>
      <c r="H24" s="29" t="s">
        <v>18</v>
      </c>
      <c r="I24" s="29" t="s">
        <v>18</v>
      </c>
      <c r="J24" s="29" t="s">
        <v>19</v>
      </c>
      <c r="K24" s="29" t="s">
        <v>19</v>
      </c>
      <c r="L24" s="29" t="s">
        <v>19</v>
      </c>
      <c r="M24" s="29" t="s">
        <v>20</v>
      </c>
      <c r="N24" s="29" t="s">
        <v>21</v>
      </c>
      <c r="O24" s="30" t="s">
        <v>22</v>
      </c>
      <c r="P24" s="30"/>
      <c r="Q24" s="30"/>
      <c r="R24" s="30"/>
      <c r="S24" s="31"/>
      <c r="T24"/>
      <c r="U24"/>
      <c r="V24"/>
      <c r="W24"/>
      <c r="X24"/>
      <c r="Y24"/>
      <c r="Z24"/>
    </row>
    <row r="25" spans="1:26" ht="16.5" thickBot="1" x14ac:dyDescent="0.3">
      <c r="A25" s="27"/>
      <c r="B25" s="34"/>
      <c r="C25" s="35"/>
      <c r="D25" s="35"/>
      <c r="E25" s="35"/>
      <c r="F25" s="35"/>
      <c r="G25" s="35" t="s">
        <v>23</v>
      </c>
      <c r="H25" s="35"/>
      <c r="I25" s="35" t="s">
        <v>23</v>
      </c>
      <c r="J25" s="35" t="s">
        <v>24</v>
      </c>
      <c r="K25" s="35" t="s">
        <v>25</v>
      </c>
      <c r="L25" s="35" t="s">
        <v>26</v>
      </c>
      <c r="M25" s="35"/>
      <c r="N25" s="35"/>
      <c r="O25" s="35" t="s">
        <v>27</v>
      </c>
      <c r="P25" s="35" t="s">
        <v>24</v>
      </c>
      <c r="Q25" s="35" t="s">
        <v>25</v>
      </c>
      <c r="R25" s="35" t="s">
        <v>26</v>
      </c>
      <c r="S25" s="36" t="s">
        <v>28</v>
      </c>
      <c r="T25"/>
      <c r="U25"/>
      <c r="V25"/>
      <c r="W25"/>
      <c r="X25"/>
      <c r="Y25"/>
      <c r="Z25"/>
    </row>
    <row r="26" spans="1:26" ht="6.75" customHeight="1" x14ac:dyDescent="0.25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/>
      <c r="U26"/>
      <c r="V26"/>
      <c r="W26"/>
      <c r="X26"/>
      <c r="Y26"/>
      <c r="Z26"/>
    </row>
    <row r="27" spans="1:26" s="52" customFormat="1" ht="19.5" x14ac:dyDescent="0.35">
      <c r="A27" s="40"/>
      <c r="B27" s="41">
        <v>0.51875000000000004</v>
      </c>
      <c r="C27" s="54"/>
      <c r="D27" s="43" t="s">
        <v>25</v>
      </c>
      <c r="E27" s="44">
        <v>20</v>
      </c>
      <c r="F27" s="53" t="s">
        <v>50</v>
      </c>
      <c r="G27" s="45">
        <v>235172</v>
      </c>
      <c r="H27" s="53" t="s">
        <v>51</v>
      </c>
      <c r="I27" s="53">
        <v>57224</v>
      </c>
      <c r="J27" s="47"/>
      <c r="K27" s="47">
        <v>160</v>
      </c>
      <c r="L27" s="47"/>
      <c r="M27" s="47">
        <v>58</v>
      </c>
      <c r="N27" s="48">
        <f>SUM(J27:L27)/2.2</f>
        <v>72.72727272727272</v>
      </c>
      <c r="O27" s="49" t="s">
        <v>31</v>
      </c>
      <c r="P27" s="49"/>
      <c r="Q27" s="49" t="s">
        <v>31</v>
      </c>
      <c r="R27" s="49"/>
      <c r="S27" s="50"/>
    </row>
    <row r="28" spans="1:26" s="52" customFormat="1" ht="19.5" x14ac:dyDescent="0.35">
      <c r="A28" s="40"/>
      <c r="B28" s="41">
        <v>0.52847222222222201</v>
      </c>
      <c r="C28" s="42"/>
      <c r="D28" s="43" t="s">
        <v>25</v>
      </c>
      <c r="E28" s="44">
        <v>244</v>
      </c>
      <c r="F28" s="53" t="s">
        <v>52</v>
      </c>
      <c r="G28" s="45">
        <v>244600</v>
      </c>
      <c r="H28" s="53" t="s">
        <v>53</v>
      </c>
      <c r="I28" s="45">
        <v>56770</v>
      </c>
      <c r="J28" s="47"/>
      <c r="K28" s="47">
        <v>158</v>
      </c>
      <c r="L28" s="47"/>
      <c r="M28" s="47">
        <v>58</v>
      </c>
      <c r="N28" s="48">
        <f>SUM(J28:L28)/2.2</f>
        <v>71.818181818181813</v>
      </c>
      <c r="O28" s="49" t="s">
        <v>37</v>
      </c>
      <c r="P28" s="49"/>
      <c r="Q28" s="49" t="s">
        <v>37</v>
      </c>
      <c r="R28" s="49"/>
      <c r="S28" s="50"/>
    </row>
    <row r="29" spans="1:26" s="52" customFormat="1" ht="19.5" x14ac:dyDescent="0.35">
      <c r="A29" s="40"/>
      <c r="B29" s="41">
        <v>0.50416666666666599</v>
      </c>
      <c r="C29" s="42"/>
      <c r="D29" s="43" t="s">
        <v>24</v>
      </c>
      <c r="E29" s="44">
        <v>599</v>
      </c>
      <c r="F29" s="53" t="s">
        <v>35</v>
      </c>
      <c r="G29" s="53">
        <v>107484</v>
      </c>
      <c r="H29" s="53" t="s">
        <v>36</v>
      </c>
      <c r="I29" s="53"/>
      <c r="J29" s="47">
        <v>146</v>
      </c>
      <c r="K29" s="47"/>
      <c r="L29" s="47"/>
      <c r="M29" s="47">
        <v>54</v>
      </c>
      <c r="N29" s="48">
        <f>SUM(J29:L29)/2.2</f>
        <v>66.36363636363636</v>
      </c>
      <c r="O29" s="49" t="s">
        <v>41</v>
      </c>
      <c r="P29" s="49" t="s">
        <v>31</v>
      </c>
      <c r="Q29" s="49"/>
      <c r="R29" s="49"/>
      <c r="S29" s="50"/>
    </row>
    <row r="30" spans="1:26" s="52" customFormat="1" ht="19.5" x14ac:dyDescent="0.35">
      <c r="A30" s="40"/>
      <c r="B30" s="41">
        <v>0.48958333333333298</v>
      </c>
      <c r="C30" s="42"/>
      <c r="D30" s="43" t="s">
        <v>25</v>
      </c>
      <c r="E30" s="44">
        <v>272</v>
      </c>
      <c r="F30" s="53" t="s">
        <v>32</v>
      </c>
      <c r="G30" s="53">
        <v>234761</v>
      </c>
      <c r="H30" s="53" t="s">
        <v>33</v>
      </c>
      <c r="I30" s="53">
        <v>58964</v>
      </c>
      <c r="J30" s="47"/>
      <c r="K30" s="47">
        <v>145</v>
      </c>
      <c r="L30" s="47"/>
      <c r="M30" s="47">
        <v>54</v>
      </c>
      <c r="N30" s="48">
        <f>SUM(J30:L30)/2.2</f>
        <v>65.909090909090907</v>
      </c>
      <c r="O30" s="49" t="s">
        <v>40</v>
      </c>
      <c r="P30" s="49"/>
      <c r="Q30" s="49" t="s">
        <v>41</v>
      </c>
      <c r="R30" s="49"/>
      <c r="S30" s="50"/>
    </row>
    <row r="31" spans="1:26" s="52" customFormat="1" ht="19.5" x14ac:dyDescent="0.35">
      <c r="A31" s="40"/>
      <c r="B31" s="41">
        <v>0.42638888888888898</v>
      </c>
      <c r="C31" s="42"/>
      <c r="D31" s="43" t="s">
        <v>25</v>
      </c>
      <c r="E31" s="44">
        <v>934</v>
      </c>
      <c r="F31" s="53" t="s">
        <v>32</v>
      </c>
      <c r="G31" s="53">
        <v>234761</v>
      </c>
      <c r="H31" s="53" t="s">
        <v>42</v>
      </c>
      <c r="I31" s="53">
        <v>59832</v>
      </c>
      <c r="J31" s="47"/>
      <c r="K31" s="47">
        <v>134</v>
      </c>
      <c r="L31" s="47"/>
      <c r="M31" s="47">
        <v>50</v>
      </c>
      <c r="N31" s="48">
        <f>SUM(J31:L31)/2.2</f>
        <v>60.909090909090907</v>
      </c>
      <c r="O31" s="49" t="s">
        <v>43</v>
      </c>
      <c r="P31" s="49"/>
      <c r="Q31" s="49" t="s">
        <v>40</v>
      </c>
      <c r="R31" s="49"/>
      <c r="S31" s="50"/>
    </row>
    <row r="32" spans="1:26" s="52" customFormat="1" ht="19.5" x14ac:dyDescent="0.35">
      <c r="A32" s="40"/>
      <c r="B32" s="41">
        <v>0.53819444444444398</v>
      </c>
      <c r="C32" s="42"/>
      <c r="D32" s="43" t="s">
        <v>24</v>
      </c>
      <c r="E32" s="44">
        <v>699</v>
      </c>
      <c r="F32" s="53" t="s">
        <v>35</v>
      </c>
      <c r="G32" s="53">
        <v>107484</v>
      </c>
      <c r="H32" s="53" t="s">
        <v>54</v>
      </c>
      <c r="I32" s="53">
        <v>57999</v>
      </c>
      <c r="J32" s="47" t="s">
        <v>55</v>
      </c>
      <c r="K32" s="47"/>
      <c r="L32" s="47"/>
      <c r="M32" s="47"/>
      <c r="N32" s="48">
        <f>SUM(J32:L32)/2.2</f>
        <v>0</v>
      </c>
      <c r="O32" s="49"/>
      <c r="P32" s="49"/>
      <c r="Q32" s="49"/>
      <c r="R32" s="49"/>
      <c r="S32" s="50"/>
    </row>
    <row r="33" spans="1:26" s="52" customFormat="1" ht="19.5" x14ac:dyDescent="0.35">
      <c r="A33" s="40"/>
      <c r="B33" s="41">
        <v>0.54305555555555496</v>
      </c>
      <c r="C33" s="56" t="s">
        <v>44</v>
      </c>
      <c r="D33" s="64"/>
      <c r="E33" s="44"/>
      <c r="F33" s="53"/>
      <c r="G33" s="53"/>
      <c r="H33" s="53"/>
      <c r="I33" s="53"/>
      <c r="J33" s="47"/>
      <c r="K33" s="47"/>
      <c r="L33" s="47"/>
      <c r="M33" s="47"/>
      <c r="N33" s="47"/>
      <c r="O33" s="49"/>
      <c r="P33" s="49"/>
      <c r="Q33" s="49"/>
      <c r="R33" s="49"/>
      <c r="S33" s="50"/>
    </row>
    <row r="34" spans="1:26" ht="6.75" customHeight="1" thickBot="1" x14ac:dyDescent="0.3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3"/>
      <c r="T34"/>
      <c r="U34"/>
      <c r="V34"/>
      <c r="W34"/>
      <c r="X34"/>
      <c r="Y34"/>
      <c r="Z34"/>
    </row>
    <row r="35" spans="1:26" ht="15.75" thickBot="1" x14ac:dyDescent="0.3">
      <c r="T35"/>
      <c r="U35"/>
      <c r="V35"/>
      <c r="W35"/>
      <c r="X35"/>
      <c r="Y35"/>
      <c r="Z35"/>
    </row>
    <row r="36" spans="1:26" ht="26.25" thickBot="1" x14ac:dyDescent="0.4">
      <c r="A36" s="1"/>
      <c r="B36" s="2" t="s">
        <v>0</v>
      </c>
      <c r="C36" s="2"/>
      <c r="D36" s="2"/>
      <c r="E36" s="2"/>
      <c r="F36" s="2"/>
      <c r="G36" s="2"/>
      <c r="H36" s="2"/>
      <c r="I36" s="3" t="s">
        <v>1</v>
      </c>
      <c r="J36" s="3"/>
      <c r="K36" s="3"/>
      <c r="L36" s="3"/>
      <c r="M36" s="3"/>
      <c r="N36" s="3"/>
      <c r="O36" s="4" t="s">
        <v>2</v>
      </c>
      <c r="P36" s="5"/>
      <c r="Q36" s="6"/>
      <c r="R36" s="7"/>
      <c r="S36" s="7"/>
      <c r="T36"/>
      <c r="U36"/>
      <c r="V36"/>
      <c r="W36"/>
      <c r="X36"/>
      <c r="Y36"/>
      <c r="Z36"/>
    </row>
    <row r="37" spans="1:26" ht="20.25" thickBot="1" x14ac:dyDescent="0.4">
      <c r="A37" s="9"/>
      <c r="B37" s="10" t="s">
        <v>3</v>
      </c>
      <c r="C37" s="10"/>
      <c r="D37" s="10"/>
      <c r="E37" s="10"/>
      <c r="F37" s="10"/>
      <c r="G37" s="10"/>
      <c r="H37" s="10"/>
      <c r="I37" s="11" t="s">
        <v>4</v>
      </c>
      <c r="J37" s="12" t="s">
        <v>56</v>
      </c>
      <c r="K37" s="12"/>
      <c r="L37" s="12"/>
      <c r="M37" s="12"/>
      <c r="N37" s="13"/>
      <c r="O37" s="14" t="s">
        <v>6</v>
      </c>
      <c r="P37" s="15"/>
      <c r="Q37" s="16"/>
      <c r="R37" s="4"/>
      <c r="S37" s="6"/>
      <c r="T37"/>
      <c r="U37"/>
      <c r="V37"/>
      <c r="W37"/>
      <c r="X37"/>
      <c r="Y37"/>
      <c r="Z37"/>
    </row>
    <row r="38" spans="1:26" ht="19.5" thickBot="1" x14ac:dyDescent="0.35">
      <c r="A38" s="9"/>
      <c r="B38" s="10" t="s">
        <v>57</v>
      </c>
      <c r="C38" s="10"/>
      <c r="D38" s="10"/>
      <c r="E38" s="10"/>
      <c r="F38" s="10"/>
      <c r="G38" s="10"/>
      <c r="H38" s="10"/>
      <c r="I38" s="17" t="s">
        <v>8</v>
      </c>
      <c r="J38" s="18" t="s">
        <v>58</v>
      </c>
      <c r="K38" s="18"/>
      <c r="L38" s="18"/>
      <c r="M38" s="18"/>
      <c r="N38" s="13"/>
      <c r="O38" s="13"/>
      <c r="P38" s="13"/>
      <c r="Q38" s="13"/>
      <c r="R38" s="13"/>
      <c r="S38" s="19"/>
      <c r="T38"/>
      <c r="U38"/>
      <c r="V38"/>
      <c r="W38"/>
      <c r="X38"/>
      <c r="Y38"/>
      <c r="Z38"/>
    </row>
    <row r="39" spans="1:26" ht="19.5" x14ac:dyDescent="0.35">
      <c r="A39" s="9"/>
      <c r="B39" s="20" t="s">
        <v>59</v>
      </c>
      <c r="C39" s="21"/>
      <c r="D39" s="21"/>
      <c r="E39" s="21"/>
      <c r="F39" s="21"/>
      <c r="G39" s="21"/>
      <c r="H39" s="22"/>
      <c r="I39" s="13"/>
      <c r="J39" s="23" t="s">
        <v>11</v>
      </c>
      <c r="K39" s="23"/>
      <c r="L39" s="23"/>
      <c r="M39" s="23"/>
      <c r="N39" s="13"/>
      <c r="O39" s="13"/>
      <c r="P39" s="13"/>
      <c r="Q39" s="13"/>
      <c r="R39" s="13"/>
      <c r="S39" s="19"/>
      <c r="T39"/>
      <c r="U39"/>
      <c r="V39"/>
      <c r="W39"/>
      <c r="X39"/>
      <c r="Y39"/>
      <c r="Z39"/>
    </row>
    <row r="40" spans="1:26" ht="20.25" thickBot="1" x14ac:dyDescent="0.4">
      <c r="A40" s="9"/>
      <c r="B40" s="24" t="s">
        <v>60</v>
      </c>
      <c r="C40" s="25"/>
      <c r="D40" s="25"/>
      <c r="E40" s="25"/>
      <c r="F40" s="25"/>
      <c r="G40" s="25"/>
      <c r="H40" s="26"/>
      <c r="I40" s="13"/>
      <c r="J40" s="13"/>
      <c r="K40" s="13"/>
      <c r="L40" s="13"/>
      <c r="M40" s="13"/>
      <c r="N40" s="13">
        <v>270</v>
      </c>
      <c r="O40" s="13"/>
      <c r="P40" s="13"/>
      <c r="Q40" s="13"/>
      <c r="R40" s="13"/>
      <c r="S40" s="19"/>
      <c r="T40"/>
      <c r="U40"/>
      <c r="V40"/>
      <c r="W40"/>
      <c r="X40"/>
      <c r="Y40"/>
      <c r="Z40"/>
    </row>
    <row r="41" spans="1:26" ht="15.75" thickBot="1" x14ac:dyDescent="0.3">
      <c r="A41" s="9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9"/>
      <c r="T41"/>
      <c r="U41"/>
      <c r="V41"/>
      <c r="W41"/>
      <c r="X41"/>
      <c r="Y41"/>
      <c r="Z41"/>
    </row>
    <row r="42" spans="1:26" ht="15.75" x14ac:dyDescent="0.25">
      <c r="A42" s="27"/>
      <c r="B42" s="28" t="s">
        <v>13</v>
      </c>
      <c r="C42" s="29" t="s">
        <v>14</v>
      </c>
      <c r="D42" s="29" t="s">
        <v>15</v>
      </c>
      <c r="E42" s="29" t="s">
        <v>16</v>
      </c>
      <c r="F42" s="29" t="s">
        <v>17</v>
      </c>
      <c r="G42" s="29" t="s">
        <v>17</v>
      </c>
      <c r="H42" s="29" t="s">
        <v>18</v>
      </c>
      <c r="I42" s="29" t="s">
        <v>18</v>
      </c>
      <c r="J42" s="29" t="s">
        <v>19</v>
      </c>
      <c r="K42" s="29" t="s">
        <v>19</v>
      </c>
      <c r="L42" s="29" t="s">
        <v>19</v>
      </c>
      <c r="M42" s="29" t="s">
        <v>20</v>
      </c>
      <c r="N42" s="29" t="s">
        <v>21</v>
      </c>
      <c r="O42" s="30" t="s">
        <v>22</v>
      </c>
      <c r="P42" s="30"/>
      <c r="Q42" s="30"/>
      <c r="R42" s="30"/>
      <c r="S42" s="31"/>
      <c r="T42"/>
      <c r="U42"/>
      <c r="V42"/>
      <c r="W42"/>
      <c r="X42"/>
      <c r="Y42"/>
      <c r="Z42"/>
    </row>
    <row r="43" spans="1:26" ht="16.5" thickBot="1" x14ac:dyDescent="0.3">
      <c r="A43" s="27"/>
      <c r="B43" s="34"/>
      <c r="C43" s="35"/>
      <c r="D43" s="35"/>
      <c r="E43" s="35"/>
      <c r="F43" s="35"/>
      <c r="G43" s="35" t="s">
        <v>23</v>
      </c>
      <c r="H43" s="35"/>
      <c r="I43" s="35" t="s">
        <v>23</v>
      </c>
      <c r="J43" s="35" t="s">
        <v>61</v>
      </c>
      <c r="K43" s="35" t="s">
        <v>62</v>
      </c>
      <c r="L43" s="35" t="s">
        <v>63</v>
      </c>
      <c r="M43" s="35"/>
      <c r="N43" s="35"/>
      <c r="O43" s="35" t="s">
        <v>27</v>
      </c>
      <c r="P43" s="35" t="s">
        <v>61</v>
      </c>
      <c r="Q43" s="35" t="s">
        <v>62</v>
      </c>
      <c r="R43" s="35" t="s">
        <v>63</v>
      </c>
      <c r="S43" s="36" t="s">
        <v>28</v>
      </c>
      <c r="T43"/>
      <c r="U43"/>
      <c r="V43"/>
      <c r="W43"/>
      <c r="X43"/>
      <c r="Y43"/>
      <c r="Z43"/>
    </row>
    <row r="44" spans="1:26" ht="6" customHeight="1" x14ac:dyDescent="0.25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9"/>
      <c r="T44"/>
      <c r="U44"/>
      <c r="V44"/>
      <c r="W44"/>
      <c r="X44"/>
      <c r="Y44"/>
      <c r="Z44"/>
    </row>
    <row r="45" spans="1:26" s="52" customFormat="1" ht="19.5" x14ac:dyDescent="0.35">
      <c r="A45" s="40"/>
      <c r="B45" s="41">
        <v>0.61111111111111205</v>
      </c>
      <c r="C45" s="65"/>
      <c r="D45" s="43" t="s">
        <v>64</v>
      </c>
      <c r="E45" s="44">
        <v>730</v>
      </c>
      <c r="F45" s="45" t="s">
        <v>65</v>
      </c>
      <c r="G45" s="45">
        <v>61077</v>
      </c>
      <c r="H45" s="45" t="s">
        <v>66</v>
      </c>
      <c r="I45" s="45">
        <v>54969</v>
      </c>
      <c r="J45" s="47">
        <v>192</v>
      </c>
      <c r="K45" s="47"/>
      <c r="L45" s="47"/>
      <c r="M45" s="47">
        <v>63</v>
      </c>
      <c r="N45" s="48">
        <f>SUM(J45:L45)/2.7</f>
        <v>71.1111111111111</v>
      </c>
      <c r="O45" s="49" t="s">
        <v>31</v>
      </c>
      <c r="P45" s="49" t="s">
        <v>31</v>
      </c>
      <c r="Q45" s="49"/>
      <c r="R45" s="49"/>
      <c r="S45" s="50">
        <v>10</v>
      </c>
    </row>
    <row r="46" spans="1:26" s="52" customFormat="1" ht="19.5" x14ac:dyDescent="0.35">
      <c r="A46" s="40"/>
      <c r="B46" s="41">
        <v>0.57222222222222396</v>
      </c>
      <c r="C46" s="66"/>
      <c r="D46" s="43" t="s">
        <v>67</v>
      </c>
      <c r="E46" s="44">
        <v>438</v>
      </c>
      <c r="F46" s="45" t="s">
        <v>68</v>
      </c>
      <c r="G46" s="45">
        <v>376035</v>
      </c>
      <c r="H46" s="45" t="s">
        <v>69</v>
      </c>
      <c r="I46" s="45">
        <v>55086</v>
      </c>
      <c r="J46" s="47"/>
      <c r="K46" s="47">
        <v>183</v>
      </c>
      <c r="L46" s="47"/>
      <c r="M46" s="47">
        <v>61</v>
      </c>
      <c r="N46" s="48">
        <f>SUM(J46:L46)/2.7</f>
        <v>67.777777777777771</v>
      </c>
      <c r="O46" s="49" t="s">
        <v>37</v>
      </c>
      <c r="P46" s="49"/>
      <c r="Q46" s="49" t="s">
        <v>31</v>
      </c>
      <c r="R46" s="49"/>
      <c r="S46" s="50">
        <v>9</v>
      </c>
    </row>
    <row r="47" spans="1:26" s="52" customFormat="1" ht="19.5" x14ac:dyDescent="0.35">
      <c r="A47" s="40"/>
      <c r="B47" s="41">
        <v>0.562500000000002</v>
      </c>
      <c r="C47" s="66"/>
      <c r="D47" s="43" t="s">
        <v>64</v>
      </c>
      <c r="E47" s="44">
        <v>699</v>
      </c>
      <c r="F47" s="53" t="s">
        <v>35</v>
      </c>
      <c r="G47" s="53">
        <v>107484</v>
      </c>
      <c r="H47" s="53" t="s">
        <v>70</v>
      </c>
      <c r="I47" s="53">
        <v>54718</v>
      </c>
      <c r="J47" s="47">
        <v>180</v>
      </c>
      <c r="K47" s="47"/>
      <c r="L47" s="47"/>
      <c r="M47" s="47">
        <v>61</v>
      </c>
      <c r="N47" s="48">
        <f>SUM(J47:L47)/2.7</f>
        <v>66.666666666666657</v>
      </c>
      <c r="O47" s="49" t="s">
        <v>71</v>
      </c>
      <c r="P47" s="49" t="s">
        <v>37</v>
      </c>
      <c r="Q47" s="49"/>
      <c r="R47" s="49"/>
      <c r="S47" s="50">
        <v>8</v>
      </c>
    </row>
    <row r="48" spans="1:26" s="52" customFormat="1" ht="19.5" x14ac:dyDescent="0.35">
      <c r="A48" s="40"/>
      <c r="B48" s="41">
        <v>0.60625000000000195</v>
      </c>
      <c r="C48" s="65"/>
      <c r="D48" s="43" t="s">
        <v>67</v>
      </c>
      <c r="E48" s="44">
        <v>124</v>
      </c>
      <c r="F48" s="45" t="s">
        <v>72</v>
      </c>
      <c r="G48" s="45">
        <v>402350</v>
      </c>
      <c r="H48" s="45" t="s">
        <v>73</v>
      </c>
      <c r="I48" s="45">
        <v>52678</v>
      </c>
      <c r="J48" s="47"/>
      <c r="K48" s="47">
        <v>180</v>
      </c>
      <c r="L48" s="47"/>
      <c r="M48" s="47">
        <v>61</v>
      </c>
      <c r="N48" s="48">
        <f>SUM(J48:L48)/2.7</f>
        <v>66.666666666666657</v>
      </c>
      <c r="O48" s="49" t="s">
        <v>71</v>
      </c>
      <c r="P48" s="49"/>
      <c r="Q48" s="49" t="s">
        <v>37</v>
      </c>
      <c r="R48" s="49"/>
      <c r="S48" s="50">
        <v>8</v>
      </c>
    </row>
    <row r="49" spans="1:26" s="52" customFormat="1" ht="19.5" x14ac:dyDescent="0.35">
      <c r="A49" s="40"/>
      <c r="B49" s="41">
        <v>0.55277777777777803</v>
      </c>
      <c r="C49" s="66"/>
      <c r="D49" s="67" t="s">
        <v>64</v>
      </c>
      <c r="E49" s="44">
        <v>50</v>
      </c>
      <c r="F49" s="53" t="s">
        <v>74</v>
      </c>
      <c r="G49" s="53">
        <v>125431</v>
      </c>
      <c r="H49" s="53" t="s">
        <v>75</v>
      </c>
      <c r="I49" s="53">
        <v>58877</v>
      </c>
      <c r="J49" s="47">
        <v>179</v>
      </c>
      <c r="K49" s="47"/>
      <c r="L49" s="47"/>
      <c r="M49" s="47">
        <v>61</v>
      </c>
      <c r="N49" s="48">
        <f>SUM(J49:L49)/2.7</f>
        <v>66.296296296296291</v>
      </c>
      <c r="O49" s="49" t="s">
        <v>76</v>
      </c>
      <c r="P49" s="49" t="s">
        <v>71</v>
      </c>
      <c r="Q49" s="49"/>
      <c r="R49" s="49"/>
      <c r="S49" s="50">
        <v>6</v>
      </c>
    </row>
    <row r="50" spans="1:26" s="52" customFormat="1" ht="19.5" x14ac:dyDescent="0.35">
      <c r="A50" s="40"/>
      <c r="B50" s="41">
        <v>0.62083333333333501</v>
      </c>
      <c r="C50" s="65"/>
      <c r="D50" s="68" t="s">
        <v>64</v>
      </c>
      <c r="E50" s="69">
        <v>691</v>
      </c>
      <c r="F50" s="70" t="s">
        <v>77</v>
      </c>
      <c r="G50" s="70">
        <v>106283</v>
      </c>
      <c r="H50" s="70" t="s">
        <v>78</v>
      </c>
      <c r="I50" s="70">
        <v>58790</v>
      </c>
      <c r="J50" s="47">
        <v>179</v>
      </c>
      <c r="K50" s="47"/>
      <c r="L50" s="47"/>
      <c r="M50" s="47">
        <v>61</v>
      </c>
      <c r="N50" s="48">
        <f>SUM(J50:L50)/2.7</f>
        <v>66.296296296296291</v>
      </c>
      <c r="O50" s="49" t="s">
        <v>76</v>
      </c>
      <c r="P50" s="49" t="s">
        <v>71</v>
      </c>
      <c r="Q50" s="49"/>
      <c r="R50" s="49"/>
      <c r="S50" s="50">
        <v>6</v>
      </c>
    </row>
    <row r="51" spans="1:26" s="52" customFormat="1" ht="19.5" x14ac:dyDescent="0.35">
      <c r="A51" s="40"/>
      <c r="B51" s="41">
        <v>0.53333333333333499</v>
      </c>
      <c r="C51" s="66"/>
      <c r="D51" s="43" t="s">
        <v>67</v>
      </c>
      <c r="E51" s="44">
        <v>123</v>
      </c>
      <c r="F51" s="45" t="s">
        <v>72</v>
      </c>
      <c r="G51" s="45">
        <v>402350</v>
      </c>
      <c r="H51" s="45" t="s">
        <v>79</v>
      </c>
      <c r="I51" s="45">
        <v>420007</v>
      </c>
      <c r="J51" s="47"/>
      <c r="K51" s="47">
        <v>173</v>
      </c>
      <c r="L51" s="47"/>
      <c r="M51" s="47">
        <v>60</v>
      </c>
      <c r="N51" s="48">
        <f>SUM(J51:L51)/2.7</f>
        <v>64.074074074074076</v>
      </c>
      <c r="O51" s="49" t="s">
        <v>80</v>
      </c>
      <c r="P51" s="49"/>
      <c r="Q51" s="49" t="s">
        <v>71</v>
      </c>
      <c r="R51" s="49"/>
      <c r="S51" s="50">
        <v>4</v>
      </c>
    </row>
    <row r="52" spans="1:26" s="52" customFormat="1" ht="19.5" x14ac:dyDescent="0.35">
      <c r="A52" s="40"/>
      <c r="B52" s="41">
        <v>0.54791666666666705</v>
      </c>
      <c r="C52" s="66"/>
      <c r="D52" s="43" t="s">
        <v>67</v>
      </c>
      <c r="E52" s="44">
        <v>471</v>
      </c>
      <c r="F52" s="53" t="s">
        <v>81</v>
      </c>
      <c r="G52" s="53">
        <v>217158</v>
      </c>
      <c r="H52" s="53" t="s">
        <v>82</v>
      </c>
      <c r="I52" s="53">
        <v>51469</v>
      </c>
      <c r="J52" s="47"/>
      <c r="K52" s="47">
        <v>173</v>
      </c>
      <c r="L52" s="47"/>
      <c r="M52" s="47">
        <v>60</v>
      </c>
      <c r="N52" s="48">
        <f>SUM(J52:L52)/2.7</f>
        <v>64.074074074074076</v>
      </c>
      <c r="O52" s="49" t="s">
        <v>80</v>
      </c>
      <c r="P52" s="49"/>
      <c r="Q52" s="49" t="s">
        <v>71</v>
      </c>
      <c r="R52" s="49"/>
      <c r="S52" s="50">
        <v>4</v>
      </c>
    </row>
    <row r="53" spans="1:26" s="52" customFormat="1" ht="19.5" x14ac:dyDescent="0.35">
      <c r="A53" s="40"/>
      <c r="B53" s="41">
        <v>0.54305555555555696</v>
      </c>
      <c r="C53" s="66"/>
      <c r="D53" s="67" t="s">
        <v>67</v>
      </c>
      <c r="E53" s="44">
        <v>962</v>
      </c>
      <c r="F53" s="53" t="s">
        <v>83</v>
      </c>
      <c r="G53" s="53">
        <v>286532</v>
      </c>
      <c r="H53" s="53" t="s">
        <v>84</v>
      </c>
      <c r="I53" s="53">
        <v>52772</v>
      </c>
      <c r="J53" s="47"/>
      <c r="K53" s="47">
        <v>171</v>
      </c>
      <c r="L53" s="47"/>
      <c r="M53" s="47">
        <v>59</v>
      </c>
      <c r="N53" s="48">
        <f>SUM(J53:L53)/2.7</f>
        <v>63.333333333333329</v>
      </c>
      <c r="O53" s="49" t="s">
        <v>85</v>
      </c>
      <c r="P53" s="49"/>
      <c r="Q53" s="49" t="s">
        <v>43</v>
      </c>
      <c r="R53" s="49"/>
      <c r="S53" s="50">
        <v>2</v>
      </c>
    </row>
    <row r="54" spans="1:26" s="52" customFormat="1" ht="19.5" x14ac:dyDescent="0.35">
      <c r="A54" s="40"/>
      <c r="B54" s="41">
        <v>0.56736111111111298</v>
      </c>
      <c r="C54" s="66"/>
      <c r="D54" s="67" t="s">
        <v>64</v>
      </c>
      <c r="E54" s="44">
        <v>107</v>
      </c>
      <c r="F54" s="53" t="s">
        <v>86</v>
      </c>
      <c r="G54" s="53">
        <v>110124</v>
      </c>
      <c r="H54" s="53" t="s">
        <v>87</v>
      </c>
      <c r="I54" s="53">
        <v>56628</v>
      </c>
      <c r="J54" s="47">
        <v>171</v>
      </c>
      <c r="K54" s="47"/>
      <c r="L54" s="47"/>
      <c r="M54" s="47">
        <v>57</v>
      </c>
      <c r="N54" s="48">
        <f>SUM(J54:L54)/2.7</f>
        <v>63.333333333333329</v>
      </c>
      <c r="O54" s="49" t="s">
        <v>88</v>
      </c>
      <c r="P54" s="49" t="s">
        <v>43</v>
      </c>
      <c r="Q54" s="49"/>
      <c r="R54" s="49"/>
      <c r="S54" s="50">
        <v>1</v>
      </c>
    </row>
    <row r="55" spans="1:26" s="52" customFormat="1" ht="19.5" x14ac:dyDescent="0.35">
      <c r="A55" s="40"/>
      <c r="B55" s="41">
        <v>0.61597222222222303</v>
      </c>
      <c r="C55" s="65"/>
      <c r="D55" s="43" t="s">
        <v>67</v>
      </c>
      <c r="E55" s="44">
        <v>757</v>
      </c>
      <c r="F55" s="45" t="s">
        <v>89</v>
      </c>
      <c r="G55" s="45">
        <v>378224</v>
      </c>
      <c r="H55" s="45" t="s">
        <v>90</v>
      </c>
      <c r="I55" s="45" t="s">
        <v>91</v>
      </c>
      <c r="J55" s="47"/>
      <c r="K55" s="47">
        <v>169</v>
      </c>
      <c r="L55" s="47"/>
      <c r="M55" s="47">
        <v>58</v>
      </c>
      <c r="N55" s="48">
        <f>SUM(J55:L55)/2.7</f>
        <v>62.592592592592588</v>
      </c>
      <c r="O55" s="49" t="s">
        <v>92</v>
      </c>
      <c r="P55" s="49"/>
      <c r="Q55" s="49" t="s">
        <v>93</v>
      </c>
      <c r="R55" s="49"/>
      <c r="S55" s="50"/>
    </row>
    <row r="56" spans="1:26" s="52" customFormat="1" ht="19.5" x14ac:dyDescent="0.35">
      <c r="A56" s="40"/>
      <c r="B56" s="41">
        <v>0.63541666666666896</v>
      </c>
      <c r="C56" s="65"/>
      <c r="D56" s="43" t="s">
        <v>64</v>
      </c>
      <c r="E56" s="44">
        <v>161</v>
      </c>
      <c r="F56" s="45" t="s">
        <v>94</v>
      </c>
      <c r="G56" s="45">
        <v>12009</v>
      </c>
      <c r="H56" s="45" t="s">
        <v>95</v>
      </c>
      <c r="I56" s="45">
        <v>56095</v>
      </c>
      <c r="J56" s="47">
        <v>167</v>
      </c>
      <c r="K56" s="47"/>
      <c r="L56" s="47"/>
      <c r="M56" s="47">
        <v>59</v>
      </c>
      <c r="N56" s="48">
        <f>SUM(J56:L56)/2.7</f>
        <v>61.851851851851848</v>
      </c>
      <c r="O56" s="49" t="s">
        <v>96</v>
      </c>
      <c r="P56" s="49" t="s">
        <v>93</v>
      </c>
      <c r="Q56" s="49"/>
      <c r="R56" s="49"/>
      <c r="S56" s="50"/>
    </row>
    <row r="57" spans="1:26" s="52" customFormat="1" ht="19.5" x14ac:dyDescent="0.35">
      <c r="A57" s="40"/>
      <c r="B57" s="41">
        <v>0.60138888888889097</v>
      </c>
      <c r="C57" s="65"/>
      <c r="D57" s="43" t="s">
        <v>64</v>
      </c>
      <c r="E57" s="44">
        <v>333</v>
      </c>
      <c r="F57" s="53" t="s">
        <v>97</v>
      </c>
      <c r="G57" s="53">
        <v>35840</v>
      </c>
      <c r="H57" s="53" t="s">
        <v>98</v>
      </c>
      <c r="I57" s="53">
        <v>56060</v>
      </c>
      <c r="J57" s="47">
        <v>167</v>
      </c>
      <c r="K57" s="47"/>
      <c r="L57" s="47"/>
      <c r="M57" s="47">
        <v>56</v>
      </c>
      <c r="N57" s="48">
        <f>SUM(J57:L57)/2.7</f>
        <v>61.851851851851848</v>
      </c>
      <c r="O57" s="49" t="s">
        <v>99</v>
      </c>
      <c r="P57" s="49" t="s">
        <v>100</v>
      </c>
      <c r="Q57" s="49"/>
      <c r="R57" s="49"/>
      <c r="S57" s="50"/>
    </row>
    <row r="58" spans="1:26" s="52" customFormat="1" ht="19.5" x14ac:dyDescent="0.35">
      <c r="A58" s="40"/>
      <c r="B58" s="41">
        <v>0.64027777777777894</v>
      </c>
      <c r="C58" s="71" t="s">
        <v>44</v>
      </c>
      <c r="D58" s="43" t="s">
        <v>26</v>
      </c>
      <c r="E58" s="44" t="s">
        <v>26</v>
      </c>
      <c r="F58" s="53" t="s">
        <v>26</v>
      </c>
      <c r="G58" s="53" t="s">
        <v>26</v>
      </c>
      <c r="H58" s="53" t="s">
        <v>26</v>
      </c>
      <c r="I58" s="53"/>
      <c r="J58" s="47"/>
      <c r="K58" s="47"/>
      <c r="L58" s="47"/>
      <c r="M58" s="47"/>
      <c r="N58" s="47"/>
      <c r="O58" s="49"/>
      <c r="P58" s="49"/>
      <c r="Q58" s="49"/>
      <c r="R58" s="49"/>
      <c r="S58" s="50"/>
    </row>
    <row r="59" spans="1:26" ht="6.75" customHeight="1" thickBot="1" x14ac:dyDescent="0.3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3"/>
      <c r="T59"/>
      <c r="U59"/>
      <c r="V59"/>
      <c r="W59"/>
      <c r="X59"/>
      <c r="Y59"/>
      <c r="Z59"/>
    </row>
    <row r="60" spans="1:26" ht="15.75" thickBot="1" x14ac:dyDescent="0.3">
      <c r="T60"/>
      <c r="U60"/>
      <c r="V60"/>
      <c r="W60"/>
      <c r="X60"/>
      <c r="Y60"/>
      <c r="Z60"/>
    </row>
    <row r="61" spans="1:26" ht="26.25" thickBot="1" x14ac:dyDescent="0.4">
      <c r="A61" s="1"/>
      <c r="B61" s="2" t="s">
        <v>0</v>
      </c>
      <c r="C61" s="2"/>
      <c r="D61" s="2"/>
      <c r="E61" s="2"/>
      <c r="F61" s="2"/>
      <c r="G61" s="2"/>
      <c r="H61" s="2"/>
      <c r="I61" s="3" t="s">
        <v>1</v>
      </c>
      <c r="J61" s="3"/>
      <c r="K61" s="3"/>
      <c r="L61" s="3"/>
      <c r="M61" s="3"/>
      <c r="N61" s="3"/>
      <c r="O61" s="4" t="s">
        <v>2</v>
      </c>
      <c r="P61" s="5"/>
      <c r="Q61" s="6"/>
      <c r="R61" s="7"/>
      <c r="S61" s="7"/>
      <c r="T61"/>
      <c r="U61"/>
      <c r="V61"/>
      <c r="W61"/>
      <c r="X61"/>
      <c r="Y61"/>
      <c r="Z61"/>
    </row>
    <row r="62" spans="1:26" ht="20.25" thickBot="1" x14ac:dyDescent="0.4">
      <c r="A62" s="9"/>
      <c r="B62" s="10" t="s">
        <v>3</v>
      </c>
      <c r="C62" s="10"/>
      <c r="D62" s="10"/>
      <c r="E62" s="10"/>
      <c r="F62" s="10"/>
      <c r="G62" s="10"/>
      <c r="H62" s="10"/>
      <c r="I62" s="11" t="s">
        <v>4</v>
      </c>
      <c r="J62" s="12" t="s">
        <v>101</v>
      </c>
      <c r="K62" s="12"/>
      <c r="L62" s="12"/>
      <c r="M62" s="12"/>
      <c r="N62" s="13"/>
      <c r="O62" s="14" t="s">
        <v>6</v>
      </c>
      <c r="P62" s="15"/>
      <c r="Q62" s="16"/>
      <c r="R62" s="4"/>
      <c r="S62" s="6"/>
      <c r="T62"/>
      <c r="U62"/>
      <c r="V62"/>
      <c r="W62"/>
      <c r="X62"/>
      <c r="Y62"/>
      <c r="Z62"/>
    </row>
    <row r="63" spans="1:26" ht="19.5" thickBot="1" x14ac:dyDescent="0.35">
      <c r="A63" s="9"/>
      <c r="B63" s="10" t="s">
        <v>102</v>
      </c>
      <c r="C63" s="10"/>
      <c r="D63" s="10"/>
      <c r="E63" s="10"/>
      <c r="F63" s="10"/>
      <c r="G63" s="10"/>
      <c r="H63" s="10"/>
      <c r="I63" s="17" t="s">
        <v>8</v>
      </c>
      <c r="J63" s="18" t="s">
        <v>103</v>
      </c>
      <c r="K63" s="18"/>
      <c r="L63" s="18"/>
      <c r="M63" s="18"/>
      <c r="N63" s="13"/>
      <c r="O63" s="13"/>
      <c r="P63" s="13"/>
      <c r="Q63" s="13"/>
      <c r="R63" s="13"/>
      <c r="S63" s="19"/>
      <c r="T63"/>
      <c r="U63"/>
      <c r="V63"/>
      <c r="W63"/>
      <c r="X63"/>
      <c r="Y63"/>
      <c r="Z63"/>
    </row>
    <row r="64" spans="1:26" ht="19.5" x14ac:dyDescent="0.35">
      <c r="A64" s="9"/>
      <c r="B64" s="20" t="s">
        <v>104</v>
      </c>
      <c r="C64" s="21"/>
      <c r="D64" s="21"/>
      <c r="E64" s="21"/>
      <c r="F64" s="21"/>
      <c r="G64" s="21"/>
      <c r="H64" s="22"/>
      <c r="I64" s="13"/>
      <c r="J64" s="23" t="s">
        <v>48</v>
      </c>
      <c r="K64" s="23"/>
      <c r="L64" s="23"/>
      <c r="M64" s="23"/>
      <c r="N64" s="13"/>
      <c r="O64" s="13"/>
      <c r="P64" s="13"/>
      <c r="Q64" s="13"/>
      <c r="R64" s="13"/>
      <c r="S64" s="19"/>
      <c r="T64"/>
      <c r="U64"/>
      <c r="V64"/>
      <c r="W64"/>
      <c r="X64"/>
      <c r="Y64"/>
      <c r="Z64"/>
    </row>
    <row r="65" spans="1:26" ht="20.25" thickBot="1" x14ac:dyDescent="0.4">
      <c r="A65" s="9"/>
      <c r="B65" s="24" t="s">
        <v>105</v>
      </c>
      <c r="C65" s="25"/>
      <c r="D65" s="25"/>
      <c r="E65" s="25"/>
      <c r="F65" s="25"/>
      <c r="G65" s="25"/>
      <c r="H65" s="26"/>
      <c r="I65" s="13"/>
      <c r="J65" s="13"/>
      <c r="K65" s="13"/>
      <c r="L65" s="13"/>
      <c r="M65" s="13"/>
      <c r="N65" s="13">
        <v>310</v>
      </c>
      <c r="O65" s="13"/>
      <c r="P65" s="13"/>
      <c r="Q65" s="13"/>
      <c r="R65" s="13"/>
      <c r="S65" s="19"/>
      <c r="T65"/>
      <c r="U65"/>
      <c r="V65"/>
      <c r="W65"/>
      <c r="X65"/>
      <c r="Y65"/>
      <c r="Z65"/>
    </row>
    <row r="66" spans="1:26" ht="15.75" thickBot="1" x14ac:dyDescent="0.3">
      <c r="A66" s="9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9"/>
      <c r="T66"/>
      <c r="U66"/>
      <c r="V66"/>
      <c r="W66"/>
      <c r="X66"/>
      <c r="Y66"/>
      <c r="Z66"/>
    </row>
    <row r="67" spans="1:26" ht="15.75" x14ac:dyDescent="0.25">
      <c r="A67" s="27"/>
      <c r="B67" s="28" t="s">
        <v>13</v>
      </c>
      <c r="C67" s="29" t="s">
        <v>14</v>
      </c>
      <c r="D67" s="29" t="s">
        <v>15</v>
      </c>
      <c r="E67" s="29" t="s">
        <v>16</v>
      </c>
      <c r="F67" s="29" t="s">
        <v>17</v>
      </c>
      <c r="G67" s="29" t="s">
        <v>17</v>
      </c>
      <c r="H67" s="29" t="s">
        <v>18</v>
      </c>
      <c r="I67" s="29" t="s">
        <v>18</v>
      </c>
      <c r="J67" s="29" t="s">
        <v>19</v>
      </c>
      <c r="K67" s="29" t="s">
        <v>19</v>
      </c>
      <c r="L67" s="29" t="s">
        <v>19</v>
      </c>
      <c r="M67" s="29" t="s">
        <v>20</v>
      </c>
      <c r="N67" s="29" t="s">
        <v>21</v>
      </c>
      <c r="O67" s="30" t="s">
        <v>22</v>
      </c>
      <c r="P67" s="30"/>
      <c r="Q67" s="30"/>
      <c r="R67" s="30"/>
      <c r="S67" s="31"/>
      <c r="T67"/>
      <c r="U67"/>
      <c r="V67"/>
      <c r="W67"/>
      <c r="X67"/>
      <c r="Y67"/>
      <c r="Z67"/>
    </row>
    <row r="68" spans="1:26" ht="16.5" thickBot="1" x14ac:dyDescent="0.3">
      <c r="A68" s="27"/>
      <c r="B68" s="34"/>
      <c r="C68" s="35"/>
      <c r="D68" s="35"/>
      <c r="E68" s="35"/>
      <c r="F68" s="35"/>
      <c r="G68" s="35" t="s">
        <v>23</v>
      </c>
      <c r="H68" s="35"/>
      <c r="I68" s="35" t="s">
        <v>23</v>
      </c>
      <c r="J68" s="35" t="s">
        <v>61</v>
      </c>
      <c r="K68" s="35" t="s">
        <v>62</v>
      </c>
      <c r="L68" s="35" t="s">
        <v>63</v>
      </c>
      <c r="M68" s="35"/>
      <c r="N68" s="35"/>
      <c r="O68" s="35" t="s">
        <v>27</v>
      </c>
      <c r="P68" s="35" t="s">
        <v>61</v>
      </c>
      <c r="Q68" s="35" t="s">
        <v>62</v>
      </c>
      <c r="R68" s="35" t="s">
        <v>63</v>
      </c>
      <c r="S68" s="36" t="s">
        <v>28</v>
      </c>
      <c r="T68"/>
      <c r="U68"/>
      <c r="V68"/>
      <c r="W68"/>
      <c r="X68"/>
      <c r="Y68"/>
      <c r="Z68"/>
    </row>
    <row r="69" spans="1:26" ht="5.25" customHeight="1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9"/>
      <c r="T69"/>
      <c r="U69"/>
      <c r="V69"/>
      <c r="W69"/>
      <c r="X69"/>
      <c r="Y69"/>
      <c r="Z69"/>
    </row>
    <row r="70" spans="1:26" s="52" customFormat="1" ht="19.5" x14ac:dyDescent="0.35">
      <c r="A70" s="40"/>
      <c r="B70" s="41">
        <v>0.64513888888888804</v>
      </c>
      <c r="C70" s="72"/>
      <c r="D70" s="43" t="s">
        <v>64</v>
      </c>
      <c r="E70" s="44">
        <v>730</v>
      </c>
      <c r="F70" s="45" t="s">
        <v>65</v>
      </c>
      <c r="G70" s="45">
        <v>61077</v>
      </c>
      <c r="H70" s="45" t="s">
        <v>66</v>
      </c>
      <c r="I70" s="45">
        <v>54969</v>
      </c>
      <c r="J70" s="47">
        <v>228</v>
      </c>
      <c r="K70" s="47"/>
      <c r="L70" s="47"/>
      <c r="M70" s="47">
        <v>60</v>
      </c>
      <c r="N70" s="48">
        <f>SUM(J70:L70)/3.1</f>
        <v>73.548387096774192</v>
      </c>
      <c r="O70" s="49" t="s">
        <v>31</v>
      </c>
      <c r="P70" s="49" t="s">
        <v>31</v>
      </c>
      <c r="Q70" s="49"/>
      <c r="R70" s="49"/>
      <c r="S70" s="50">
        <v>10</v>
      </c>
    </row>
    <row r="71" spans="1:26" s="52" customFormat="1" ht="19.5" x14ac:dyDescent="0.35">
      <c r="A71" s="40"/>
      <c r="B71" s="41">
        <v>0.61111111111111105</v>
      </c>
      <c r="C71" s="72"/>
      <c r="D71" s="43" t="s">
        <v>67</v>
      </c>
      <c r="E71" s="44">
        <v>438</v>
      </c>
      <c r="F71" s="45" t="s">
        <v>68</v>
      </c>
      <c r="G71" s="45">
        <v>376035</v>
      </c>
      <c r="H71" s="45" t="s">
        <v>69</v>
      </c>
      <c r="I71" s="45">
        <v>55086</v>
      </c>
      <c r="J71" s="47"/>
      <c r="K71" s="47">
        <v>220</v>
      </c>
      <c r="L71" s="47"/>
      <c r="M71" s="47">
        <v>58</v>
      </c>
      <c r="N71" s="48">
        <f>SUM(J71:L71)/3.1</f>
        <v>70.967741935483872</v>
      </c>
      <c r="O71" s="49" t="s">
        <v>37</v>
      </c>
      <c r="P71" s="49"/>
      <c r="Q71" s="49" t="s">
        <v>31</v>
      </c>
      <c r="R71" s="49"/>
      <c r="S71" s="50">
        <v>9</v>
      </c>
    </row>
    <row r="72" spans="1:26" s="52" customFormat="1" ht="19.5" x14ac:dyDescent="0.35">
      <c r="A72" s="40"/>
      <c r="B72" s="41">
        <v>0.58194444444444404</v>
      </c>
      <c r="C72" s="66"/>
      <c r="D72" s="67" t="s">
        <v>64</v>
      </c>
      <c r="E72" s="44">
        <v>50</v>
      </c>
      <c r="F72" s="53" t="s">
        <v>74</v>
      </c>
      <c r="G72" s="53">
        <v>125431</v>
      </c>
      <c r="H72" s="53" t="s">
        <v>75</v>
      </c>
      <c r="I72" s="53">
        <v>58877</v>
      </c>
      <c r="J72" s="47">
        <v>216</v>
      </c>
      <c r="K72" s="47"/>
      <c r="L72" s="47"/>
      <c r="M72" s="47">
        <v>56</v>
      </c>
      <c r="N72" s="48">
        <f>SUM(J72:L72)/3.1</f>
        <v>69.677419354838705</v>
      </c>
      <c r="O72" s="49" t="s">
        <v>41</v>
      </c>
      <c r="P72" s="49" t="s">
        <v>37</v>
      </c>
      <c r="Q72" s="49"/>
      <c r="R72" s="49"/>
      <c r="S72" s="50">
        <v>8</v>
      </c>
    </row>
    <row r="73" spans="1:26" s="52" customFormat="1" ht="19.5" x14ac:dyDescent="0.35">
      <c r="A73" s="40"/>
      <c r="B73" s="41">
        <v>0.57708333333333295</v>
      </c>
      <c r="C73" s="72"/>
      <c r="D73" s="43" t="s">
        <v>67</v>
      </c>
      <c r="E73" s="44">
        <v>471</v>
      </c>
      <c r="F73" s="53" t="s">
        <v>81</v>
      </c>
      <c r="G73" s="53">
        <v>217158</v>
      </c>
      <c r="H73" s="53" t="s">
        <v>82</v>
      </c>
      <c r="I73" s="53">
        <v>51469</v>
      </c>
      <c r="J73" s="47"/>
      <c r="K73" s="47">
        <v>211</v>
      </c>
      <c r="L73" s="47"/>
      <c r="M73" s="47">
        <v>56</v>
      </c>
      <c r="N73" s="48">
        <f>SUM(J73:L73)/3.1</f>
        <v>68.064516129032256</v>
      </c>
      <c r="O73" s="49" t="s">
        <v>40</v>
      </c>
      <c r="P73" s="49"/>
      <c r="Q73" s="49" t="s">
        <v>37</v>
      </c>
      <c r="R73" s="49"/>
      <c r="S73" s="50">
        <v>7</v>
      </c>
    </row>
    <row r="74" spans="1:26" s="52" customFormat="1" ht="19.5" x14ac:dyDescent="0.35">
      <c r="A74" s="40"/>
      <c r="B74" s="41">
        <v>0.5625</v>
      </c>
      <c r="C74" s="66"/>
      <c r="D74" s="43" t="s">
        <v>67</v>
      </c>
      <c r="E74" s="44">
        <v>123</v>
      </c>
      <c r="F74" s="45" t="s">
        <v>72</v>
      </c>
      <c r="G74" s="45">
        <v>402350</v>
      </c>
      <c r="H74" s="45" t="s">
        <v>79</v>
      </c>
      <c r="I74" s="45">
        <v>420007</v>
      </c>
      <c r="J74" s="47"/>
      <c r="K74" s="47">
        <v>211</v>
      </c>
      <c r="L74" s="47"/>
      <c r="M74" s="47">
        <v>54</v>
      </c>
      <c r="N74" s="48">
        <f>SUM(J74:L74)/3.1</f>
        <v>68.064516129032256</v>
      </c>
      <c r="O74" s="49" t="s">
        <v>43</v>
      </c>
      <c r="P74" s="49"/>
      <c r="Q74" s="49" t="s">
        <v>41</v>
      </c>
      <c r="R74" s="49"/>
      <c r="S74" s="50">
        <v>6</v>
      </c>
    </row>
    <row r="75" spans="1:26" s="52" customFormat="1" ht="19.5" x14ac:dyDescent="0.35">
      <c r="A75" s="40"/>
      <c r="B75" s="41">
        <v>0.55277777777777803</v>
      </c>
      <c r="C75" s="72"/>
      <c r="D75" s="43" t="s">
        <v>67</v>
      </c>
      <c r="E75" s="44">
        <v>20</v>
      </c>
      <c r="F75" s="53" t="s">
        <v>50</v>
      </c>
      <c r="G75" s="45">
        <v>235172</v>
      </c>
      <c r="H75" s="53" t="s">
        <v>51</v>
      </c>
      <c r="I75" s="53">
        <v>57224</v>
      </c>
      <c r="J75" s="47"/>
      <c r="K75" s="47">
        <v>209</v>
      </c>
      <c r="L75" s="47"/>
      <c r="M75" s="47">
        <v>54</v>
      </c>
      <c r="N75" s="48">
        <f>SUM(J75:L75)/3.1</f>
        <v>67.41935483870968</v>
      </c>
      <c r="O75" s="49" t="s">
        <v>93</v>
      </c>
      <c r="P75" s="49"/>
      <c r="Q75" s="49" t="s">
        <v>40</v>
      </c>
      <c r="R75" s="49"/>
      <c r="S75" s="50">
        <v>5</v>
      </c>
    </row>
    <row r="76" spans="1:26" s="52" customFormat="1" ht="19.5" x14ac:dyDescent="0.35">
      <c r="A76" s="40"/>
      <c r="B76" s="41">
        <v>0.65486111111111101</v>
      </c>
      <c r="C76" s="72"/>
      <c r="D76" s="68" t="s">
        <v>64</v>
      </c>
      <c r="E76" s="69">
        <v>691</v>
      </c>
      <c r="F76" s="70" t="s">
        <v>77</v>
      </c>
      <c r="G76" s="70">
        <v>106283</v>
      </c>
      <c r="H76" s="70" t="s">
        <v>78</v>
      </c>
      <c r="I76" s="70">
        <v>58790</v>
      </c>
      <c r="J76" s="47">
        <v>205</v>
      </c>
      <c r="K76" s="47"/>
      <c r="L76" s="47"/>
      <c r="M76" s="47">
        <v>52</v>
      </c>
      <c r="N76" s="48">
        <f>SUM(J76:L76)/3.1</f>
        <v>66.129032258064512</v>
      </c>
      <c r="O76" s="49" t="s">
        <v>100</v>
      </c>
      <c r="P76" s="49" t="s">
        <v>41</v>
      </c>
      <c r="Q76" s="49"/>
      <c r="R76" s="49"/>
      <c r="S76" s="50">
        <v>4</v>
      </c>
    </row>
    <row r="77" spans="1:26" s="52" customFormat="1" ht="19.5" x14ac:dyDescent="0.35">
      <c r="A77" s="40"/>
      <c r="B77" s="41">
        <v>0.66458333333333297</v>
      </c>
      <c r="C77" s="66"/>
      <c r="D77" s="43" t="s">
        <v>64</v>
      </c>
      <c r="E77" s="44">
        <v>311</v>
      </c>
      <c r="F77" s="45" t="s">
        <v>106</v>
      </c>
      <c r="G77" s="45">
        <v>184705</v>
      </c>
      <c r="H77" s="45" t="s">
        <v>107</v>
      </c>
      <c r="I77" s="45">
        <v>52359</v>
      </c>
      <c r="J77" s="47">
        <v>202</v>
      </c>
      <c r="K77" s="47"/>
      <c r="L77" s="47"/>
      <c r="M77" s="47">
        <v>52</v>
      </c>
      <c r="N77" s="48">
        <f>SUM(J77:L77)/3.1</f>
        <v>65.161290322580641</v>
      </c>
      <c r="O77" s="49" t="s">
        <v>108</v>
      </c>
      <c r="P77" s="49" t="s">
        <v>40</v>
      </c>
      <c r="Q77" s="49"/>
      <c r="R77" s="49"/>
      <c r="S77" s="50">
        <v>3</v>
      </c>
    </row>
    <row r="78" spans="1:26" s="52" customFormat="1" ht="19.5" x14ac:dyDescent="0.35">
      <c r="A78" s="40"/>
      <c r="B78" s="41">
        <v>0.56736111111111098</v>
      </c>
      <c r="C78" s="72"/>
      <c r="D78" s="43" t="s">
        <v>67</v>
      </c>
      <c r="E78" s="44">
        <v>244</v>
      </c>
      <c r="F78" s="53" t="s">
        <v>52</v>
      </c>
      <c r="G78" s="45">
        <v>244600</v>
      </c>
      <c r="H78" s="53" t="s">
        <v>53</v>
      </c>
      <c r="I78" s="45">
        <v>56770</v>
      </c>
      <c r="J78" s="47"/>
      <c r="K78" s="47">
        <v>199</v>
      </c>
      <c r="L78" s="47"/>
      <c r="M78" s="47">
        <v>50</v>
      </c>
      <c r="N78" s="48">
        <f>SUM(J78:L78)/3.1</f>
        <v>64.193548387096769</v>
      </c>
      <c r="O78" s="49" t="s">
        <v>109</v>
      </c>
      <c r="P78" s="49"/>
      <c r="Q78" s="49" t="s">
        <v>76</v>
      </c>
      <c r="R78" s="49"/>
      <c r="S78" s="50">
        <v>2</v>
      </c>
    </row>
    <row r="79" spans="1:26" s="52" customFormat="1" ht="19.5" x14ac:dyDescent="0.35">
      <c r="A79" s="40"/>
      <c r="B79" s="41">
        <v>0.65</v>
      </c>
      <c r="C79" s="72"/>
      <c r="D79" s="43" t="s">
        <v>67</v>
      </c>
      <c r="E79" s="44">
        <v>757</v>
      </c>
      <c r="F79" s="45" t="s">
        <v>89</v>
      </c>
      <c r="G79" s="45">
        <v>378224</v>
      </c>
      <c r="H79" s="45" t="s">
        <v>90</v>
      </c>
      <c r="I79" s="45" t="s">
        <v>91</v>
      </c>
      <c r="J79" s="47"/>
      <c r="K79" s="47">
        <v>199</v>
      </c>
      <c r="L79" s="47"/>
      <c r="M79" s="47">
        <v>50</v>
      </c>
      <c r="N79" s="48">
        <f>SUM(J79:L79)/3.1</f>
        <v>64.193548387096769</v>
      </c>
      <c r="O79" s="49" t="s">
        <v>109</v>
      </c>
      <c r="P79" s="49"/>
      <c r="Q79" s="49" t="s">
        <v>76</v>
      </c>
      <c r="R79" s="49"/>
      <c r="S79" s="50">
        <v>2</v>
      </c>
    </row>
    <row r="80" spans="1:26" s="52" customFormat="1" ht="19.5" x14ac:dyDescent="0.35">
      <c r="A80" s="40"/>
      <c r="B80" s="41">
        <v>0.59652777777777699</v>
      </c>
      <c r="C80" s="66"/>
      <c r="D80" s="43" t="s">
        <v>64</v>
      </c>
      <c r="E80" s="44">
        <v>161</v>
      </c>
      <c r="F80" s="45" t="s">
        <v>94</v>
      </c>
      <c r="G80" s="45">
        <v>12009</v>
      </c>
      <c r="H80" s="45" t="s">
        <v>95</v>
      </c>
      <c r="I80" s="45">
        <v>56695</v>
      </c>
      <c r="J80" s="47">
        <v>196</v>
      </c>
      <c r="K80" s="47"/>
      <c r="L80" s="47"/>
      <c r="M80" s="47">
        <v>50</v>
      </c>
      <c r="N80" s="48">
        <f>SUM(J80:L80)/3.1</f>
        <v>63.225806451612904</v>
      </c>
      <c r="O80" s="49" t="s">
        <v>110</v>
      </c>
      <c r="P80" s="49" t="s">
        <v>43</v>
      </c>
      <c r="Q80" s="49"/>
      <c r="R80" s="49"/>
      <c r="S80" s="50"/>
    </row>
    <row r="81" spans="1:26" s="52" customFormat="1" ht="19.5" x14ac:dyDescent="0.35">
      <c r="A81" s="40"/>
      <c r="B81" s="41">
        <v>0.64027777777777695</v>
      </c>
      <c r="C81" s="72"/>
      <c r="D81" s="43" t="s">
        <v>67</v>
      </c>
      <c r="E81" s="44">
        <v>124</v>
      </c>
      <c r="F81" s="45" t="s">
        <v>72</v>
      </c>
      <c r="G81" s="45">
        <v>402350</v>
      </c>
      <c r="H81" s="45" t="s">
        <v>73</v>
      </c>
      <c r="I81" s="45">
        <v>52678</v>
      </c>
      <c r="J81" s="47"/>
      <c r="K81" s="47">
        <v>196</v>
      </c>
      <c r="L81" s="47"/>
      <c r="M81" s="47">
        <v>50</v>
      </c>
      <c r="N81" s="48">
        <f>SUM(J81:L81)/3.1</f>
        <v>63.225806451612904</v>
      </c>
      <c r="O81" s="49" t="s">
        <v>110</v>
      </c>
      <c r="P81" s="49"/>
      <c r="Q81" s="49" t="s">
        <v>100</v>
      </c>
      <c r="R81" s="49"/>
      <c r="S81" s="50"/>
    </row>
    <row r="82" spans="1:26" s="52" customFormat="1" ht="19.5" x14ac:dyDescent="0.35">
      <c r="A82" s="40"/>
      <c r="B82" s="41">
        <v>0.55763888888888902</v>
      </c>
      <c r="C82" s="72"/>
      <c r="D82" s="43" t="s">
        <v>67</v>
      </c>
      <c r="E82" s="44">
        <v>422</v>
      </c>
      <c r="F82" s="45" t="s">
        <v>111</v>
      </c>
      <c r="G82" s="45">
        <v>401368</v>
      </c>
      <c r="H82" s="45" t="s">
        <v>112</v>
      </c>
      <c r="I82" s="45">
        <v>57750</v>
      </c>
      <c r="J82" s="47"/>
      <c r="K82" s="47">
        <v>195</v>
      </c>
      <c r="L82" s="47"/>
      <c r="M82" s="47">
        <v>48</v>
      </c>
      <c r="N82" s="48">
        <f>SUM(J82:L82)/3.1</f>
        <v>62.903225806451609</v>
      </c>
      <c r="O82" s="49" t="s">
        <v>99</v>
      </c>
      <c r="P82" s="49"/>
      <c r="Q82" s="49" t="s">
        <v>108</v>
      </c>
      <c r="R82" s="49"/>
      <c r="S82" s="50"/>
    </row>
    <row r="83" spans="1:26" s="52" customFormat="1" ht="19.5" x14ac:dyDescent="0.35">
      <c r="A83" s="40"/>
      <c r="B83" s="41">
        <v>0.63541666666666596</v>
      </c>
      <c r="C83" s="72"/>
      <c r="D83" s="43" t="s">
        <v>64</v>
      </c>
      <c r="E83" s="44">
        <v>333</v>
      </c>
      <c r="F83" s="53" t="s">
        <v>97</v>
      </c>
      <c r="G83" s="53">
        <v>35840</v>
      </c>
      <c r="H83" s="53" t="s">
        <v>98</v>
      </c>
      <c r="I83" s="53">
        <v>56060</v>
      </c>
      <c r="J83" s="47">
        <v>194</v>
      </c>
      <c r="K83" s="47"/>
      <c r="L83" s="47"/>
      <c r="M83" s="47">
        <v>48</v>
      </c>
      <c r="N83" s="48">
        <f>SUM(J83:L83)/3.1</f>
        <v>62.58064516129032</v>
      </c>
      <c r="O83" s="49" t="s">
        <v>113</v>
      </c>
      <c r="P83" s="49" t="s">
        <v>93</v>
      </c>
      <c r="Q83" s="49"/>
      <c r="R83" s="49"/>
      <c r="S83" s="50"/>
    </row>
    <row r="84" spans="1:26" s="52" customFormat="1" ht="19.5" x14ac:dyDescent="0.35">
      <c r="A84" s="40"/>
      <c r="B84" s="41">
        <v>0.57222222222222197</v>
      </c>
      <c r="C84" s="72"/>
      <c r="D84" s="67" t="s">
        <v>67</v>
      </c>
      <c r="E84" s="44">
        <v>962</v>
      </c>
      <c r="F84" s="53" t="s">
        <v>83</v>
      </c>
      <c r="G84" s="53">
        <v>286532</v>
      </c>
      <c r="H84" s="53" t="s">
        <v>84</v>
      </c>
      <c r="I84" s="53">
        <v>52772</v>
      </c>
      <c r="J84" s="47"/>
      <c r="K84" s="47">
        <v>193</v>
      </c>
      <c r="L84" s="47"/>
      <c r="M84" s="47">
        <v>48</v>
      </c>
      <c r="N84" s="48">
        <f>SUM(J84:L84)/3.1</f>
        <v>62.258064516129032</v>
      </c>
      <c r="O84" s="49" t="s">
        <v>114</v>
      </c>
      <c r="P84" s="49"/>
      <c r="Q84" s="49" t="s">
        <v>85</v>
      </c>
      <c r="R84" s="49"/>
      <c r="S84" s="50"/>
    </row>
    <row r="85" spans="1:26" s="52" customFormat="1" ht="19.5" x14ac:dyDescent="0.35">
      <c r="A85" s="40"/>
      <c r="B85" s="41">
        <v>0.66944444444444395</v>
      </c>
      <c r="C85" s="66"/>
      <c r="D85" s="43" t="s">
        <v>64</v>
      </c>
      <c r="E85" s="44">
        <v>914</v>
      </c>
      <c r="F85" s="53" t="s">
        <v>115</v>
      </c>
      <c r="G85" s="53">
        <v>35840</v>
      </c>
      <c r="H85" s="53" t="s">
        <v>116</v>
      </c>
      <c r="I85" s="53">
        <v>53884</v>
      </c>
      <c r="J85" s="47">
        <v>187</v>
      </c>
      <c r="K85" s="47"/>
      <c r="L85" s="47"/>
      <c r="M85" s="47">
        <v>48</v>
      </c>
      <c r="N85" s="48">
        <f>SUM(J85:L85)/3.1</f>
        <v>60.322580645161288</v>
      </c>
      <c r="O85" s="49" t="s">
        <v>117</v>
      </c>
      <c r="P85" s="49" t="s">
        <v>100</v>
      </c>
      <c r="Q85" s="49"/>
      <c r="R85" s="49"/>
      <c r="S85" s="50"/>
    </row>
    <row r="86" spans="1:26" s="52" customFormat="1" ht="19.5" x14ac:dyDescent="0.35">
      <c r="A86" s="40"/>
      <c r="B86" s="41">
        <v>0.60624999999999996</v>
      </c>
      <c r="C86" s="72"/>
      <c r="D86" s="67" t="s">
        <v>64</v>
      </c>
      <c r="E86" s="44">
        <v>107</v>
      </c>
      <c r="F86" s="53" t="s">
        <v>86</v>
      </c>
      <c r="G86" s="53">
        <v>110124</v>
      </c>
      <c r="H86" s="53" t="s">
        <v>87</v>
      </c>
      <c r="I86" s="53">
        <v>56628</v>
      </c>
      <c r="J86" s="47"/>
      <c r="K86" s="47">
        <v>176</v>
      </c>
      <c r="L86" s="47"/>
      <c r="M86" s="47">
        <v>44</v>
      </c>
      <c r="N86" s="48">
        <f>SUM(J86:L86)/3.1</f>
        <v>56.774193548387096</v>
      </c>
      <c r="O86" s="49" t="s">
        <v>118</v>
      </c>
      <c r="P86" s="49" t="s">
        <v>108</v>
      </c>
      <c r="Q86" s="49"/>
      <c r="R86" s="49"/>
      <c r="S86" s="50"/>
    </row>
    <row r="87" spans="1:26" s="52" customFormat="1" ht="19.5" x14ac:dyDescent="0.35">
      <c r="A87" s="40"/>
      <c r="B87" s="41">
        <v>0.54791666666666705</v>
      </c>
      <c r="C87" s="66"/>
      <c r="D87" s="43" t="s">
        <v>67</v>
      </c>
      <c r="E87" s="44">
        <v>121</v>
      </c>
      <c r="F87" s="45" t="s">
        <v>38</v>
      </c>
      <c r="G87" s="45">
        <v>372560</v>
      </c>
      <c r="H87" s="45" t="s">
        <v>39</v>
      </c>
      <c r="I87" s="45">
        <v>58083</v>
      </c>
      <c r="J87" s="47"/>
      <c r="K87" s="47">
        <v>169</v>
      </c>
      <c r="L87" s="47"/>
      <c r="M87" s="47">
        <v>44</v>
      </c>
      <c r="N87" s="48">
        <f>SUM(J87:L87)/3.1</f>
        <v>54.516129032258064</v>
      </c>
      <c r="O87" s="49" t="s">
        <v>119</v>
      </c>
      <c r="P87" s="49"/>
      <c r="Q87" s="49" t="s">
        <v>88</v>
      </c>
      <c r="R87" s="49"/>
      <c r="S87" s="50"/>
    </row>
    <row r="88" spans="1:26" s="52" customFormat="1" ht="19.5" x14ac:dyDescent="0.35">
      <c r="A88" s="40"/>
      <c r="B88" s="41">
        <v>0.67499999999999993</v>
      </c>
      <c r="C88" s="73" t="s">
        <v>44</v>
      </c>
      <c r="D88" s="43"/>
      <c r="E88" s="44"/>
      <c r="F88" s="45"/>
      <c r="G88" s="45"/>
      <c r="H88" s="45"/>
      <c r="I88" s="45"/>
      <c r="J88" s="47"/>
      <c r="K88" s="47"/>
      <c r="L88" s="47"/>
      <c r="M88" s="47"/>
      <c r="N88" s="47"/>
      <c r="O88" s="49"/>
      <c r="P88" s="49"/>
      <c r="Q88" s="49"/>
      <c r="R88" s="49"/>
      <c r="S88" s="50"/>
    </row>
    <row r="89" spans="1:26" ht="7.5" customHeight="1" thickBot="1" x14ac:dyDescent="0.3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3"/>
      <c r="T89"/>
      <c r="U89"/>
      <c r="V89"/>
      <c r="W89"/>
      <c r="X89"/>
      <c r="Y89"/>
      <c r="Z89"/>
    </row>
    <row r="90" spans="1:26" ht="15.75" thickBot="1" x14ac:dyDescent="0.3">
      <c r="T90"/>
      <c r="U90"/>
      <c r="V90"/>
      <c r="W90"/>
      <c r="X90"/>
      <c r="Y90"/>
      <c r="Z90"/>
    </row>
    <row r="91" spans="1:26" ht="26.25" thickBot="1" x14ac:dyDescent="0.4">
      <c r="A91" s="1"/>
      <c r="B91" s="2" t="s">
        <v>0</v>
      </c>
      <c r="C91" s="2"/>
      <c r="D91" s="2"/>
      <c r="E91" s="2"/>
      <c r="F91" s="2"/>
      <c r="G91" s="2"/>
      <c r="H91" s="2"/>
      <c r="I91" s="3" t="s">
        <v>1</v>
      </c>
      <c r="J91" s="3"/>
      <c r="K91" s="3"/>
      <c r="L91" s="3"/>
      <c r="M91" s="3"/>
      <c r="N91" s="3"/>
      <c r="O91" s="4" t="s">
        <v>2</v>
      </c>
      <c r="P91" s="5"/>
      <c r="Q91" s="6"/>
      <c r="R91" s="7"/>
      <c r="S91" s="7"/>
      <c r="T91"/>
      <c r="U91"/>
      <c r="V91"/>
      <c r="W91"/>
      <c r="X91"/>
      <c r="Y91"/>
      <c r="Z91"/>
    </row>
    <row r="92" spans="1:26" ht="20.25" thickBot="1" x14ac:dyDescent="0.4">
      <c r="A92" s="9"/>
      <c r="B92" s="10" t="s">
        <v>3</v>
      </c>
      <c r="C92" s="10"/>
      <c r="D92" s="10"/>
      <c r="E92" s="10"/>
      <c r="F92" s="10"/>
      <c r="G92" s="10"/>
      <c r="H92" s="10"/>
      <c r="I92" s="11" t="s">
        <v>4</v>
      </c>
      <c r="J92" s="12" t="s">
        <v>120</v>
      </c>
      <c r="K92" s="12"/>
      <c r="L92" s="12"/>
      <c r="M92" s="12"/>
      <c r="N92" s="13"/>
      <c r="O92" s="14" t="s">
        <v>6</v>
      </c>
      <c r="P92" s="15"/>
      <c r="Q92" s="16"/>
      <c r="R92" s="4"/>
      <c r="S92" s="6"/>
      <c r="T92"/>
      <c r="U92"/>
      <c r="V92"/>
      <c r="W92"/>
      <c r="X92"/>
      <c r="Y92"/>
      <c r="Z92"/>
    </row>
    <row r="93" spans="1:26" ht="19.5" thickBot="1" x14ac:dyDescent="0.35">
      <c r="A93" s="9"/>
      <c r="B93" s="10" t="s">
        <v>121</v>
      </c>
      <c r="C93" s="10"/>
      <c r="D93" s="10"/>
      <c r="E93" s="10"/>
      <c r="F93" s="10"/>
      <c r="G93" s="10"/>
      <c r="H93" s="10"/>
      <c r="I93" s="17" t="s">
        <v>8</v>
      </c>
      <c r="J93" s="18" t="s">
        <v>122</v>
      </c>
      <c r="K93" s="18"/>
      <c r="L93" s="18"/>
      <c r="M93" s="18"/>
      <c r="N93" s="13"/>
      <c r="O93" s="13"/>
      <c r="P93" s="13"/>
      <c r="Q93" s="13"/>
      <c r="R93" s="13"/>
      <c r="S93" s="19"/>
      <c r="T93"/>
      <c r="U93"/>
      <c r="V93"/>
      <c r="W93"/>
      <c r="X93"/>
      <c r="Y93"/>
      <c r="Z93"/>
    </row>
    <row r="94" spans="1:26" ht="19.5" x14ac:dyDescent="0.35">
      <c r="A94" s="9"/>
      <c r="B94" s="20" t="s">
        <v>59</v>
      </c>
      <c r="C94" s="21"/>
      <c r="D94" s="21"/>
      <c r="E94" s="21"/>
      <c r="F94" s="21"/>
      <c r="G94" s="21"/>
      <c r="H94" s="22"/>
      <c r="I94" s="13"/>
      <c r="J94" s="23" t="s">
        <v>11</v>
      </c>
      <c r="K94" s="23"/>
      <c r="L94" s="23"/>
      <c r="M94" s="23"/>
      <c r="N94" s="13"/>
      <c r="O94" s="13"/>
      <c r="P94" s="13"/>
      <c r="Q94" s="13"/>
      <c r="R94" s="13"/>
      <c r="S94" s="19"/>
      <c r="T94"/>
      <c r="U94"/>
      <c r="V94"/>
      <c r="W94"/>
      <c r="X94"/>
      <c r="Y94"/>
      <c r="Z94"/>
    </row>
    <row r="95" spans="1:26" ht="20.25" thickBot="1" x14ac:dyDescent="0.4">
      <c r="A95" s="9"/>
      <c r="B95" s="24" t="s">
        <v>123</v>
      </c>
      <c r="C95" s="25"/>
      <c r="D95" s="25"/>
      <c r="E95" s="25"/>
      <c r="F95" s="25"/>
      <c r="G95" s="25"/>
      <c r="H95" s="26"/>
      <c r="I95" s="13"/>
      <c r="J95" s="13"/>
      <c r="K95" s="13"/>
      <c r="L95" s="13"/>
      <c r="M95" s="13"/>
      <c r="N95" s="13">
        <v>290</v>
      </c>
      <c r="O95" s="13"/>
      <c r="P95" s="13"/>
      <c r="Q95" s="13"/>
      <c r="R95" s="13"/>
      <c r="S95" s="19"/>
      <c r="T95"/>
      <c r="U95"/>
      <c r="V95"/>
      <c r="W95"/>
      <c r="X95"/>
      <c r="Y95"/>
      <c r="Z95"/>
    </row>
    <row r="96" spans="1:26" ht="15.75" thickBot="1" x14ac:dyDescent="0.3">
      <c r="A96" s="9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9"/>
      <c r="T96"/>
      <c r="U96"/>
      <c r="V96"/>
      <c r="W96"/>
      <c r="X96"/>
      <c r="Y96"/>
      <c r="Z96"/>
    </row>
    <row r="97" spans="1:26" ht="15.75" x14ac:dyDescent="0.25">
      <c r="A97" s="27"/>
      <c r="B97" s="28" t="s">
        <v>13</v>
      </c>
      <c r="C97" s="29" t="s">
        <v>14</v>
      </c>
      <c r="D97" s="29" t="s">
        <v>15</v>
      </c>
      <c r="E97" s="29" t="s">
        <v>16</v>
      </c>
      <c r="F97" s="29" t="s">
        <v>17</v>
      </c>
      <c r="G97" s="29" t="s">
        <v>17</v>
      </c>
      <c r="H97" s="29" t="s">
        <v>18</v>
      </c>
      <c r="I97" s="29" t="s">
        <v>18</v>
      </c>
      <c r="J97" s="29" t="s">
        <v>19</v>
      </c>
      <c r="K97" s="29" t="s">
        <v>19</v>
      </c>
      <c r="L97" s="29" t="s">
        <v>19</v>
      </c>
      <c r="M97" s="29" t="s">
        <v>20</v>
      </c>
      <c r="N97" s="29" t="s">
        <v>21</v>
      </c>
      <c r="O97" s="30" t="s">
        <v>22</v>
      </c>
      <c r="P97" s="30"/>
      <c r="Q97" s="30"/>
      <c r="R97" s="30"/>
      <c r="S97" s="31"/>
      <c r="T97"/>
      <c r="U97"/>
      <c r="V97"/>
      <c r="W97"/>
      <c r="X97"/>
      <c r="Y97"/>
      <c r="Z97"/>
    </row>
    <row r="98" spans="1:26" ht="16.5" thickBot="1" x14ac:dyDescent="0.3">
      <c r="A98" s="27"/>
      <c r="B98" s="34"/>
      <c r="C98" s="35"/>
      <c r="D98" s="35"/>
      <c r="E98" s="35"/>
      <c r="F98" s="35"/>
      <c r="G98" s="35" t="s">
        <v>23</v>
      </c>
      <c r="H98" s="35"/>
      <c r="I98" s="35" t="s">
        <v>23</v>
      </c>
      <c r="J98" s="35" t="s">
        <v>61</v>
      </c>
      <c r="K98" s="35" t="s">
        <v>62</v>
      </c>
      <c r="L98" s="35" t="s">
        <v>63</v>
      </c>
      <c r="M98" s="35"/>
      <c r="N98" s="35"/>
      <c r="O98" s="35" t="s">
        <v>27</v>
      </c>
      <c r="P98" s="35" t="s">
        <v>61</v>
      </c>
      <c r="Q98" s="35" t="s">
        <v>62</v>
      </c>
      <c r="R98" s="35" t="s">
        <v>63</v>
      </c>
      <c r="S98" s="36" t="s">
        <v>28</v>
      </c>
      <c r="T98"/>
      <c r="U98"/>
      <c r="V98"/>
      <c r="W98"/>
      <c r="X98"/>
      <c r="Y98"/>
      <c r="Z98"/>
    </row>
    <row r="99" spans="1:26" ht="6.75" customHeight="1" x14ac:dyDescent="0.25">
      <c r="A99" s="37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9"/>
      <c r="T99"/>
      <c r="U99"/>
      <c r="V99"/>
      <c r="W99"/>
      <c r="X99"/>
      <c r="Y99"/>
      <c r="Z99"/>
    </row>
    <row r="100" spans="1:26" s="52" customFormat="1" ht="19.5" x14ac:dyDescent="0.35">
      <c r="A100" s="40"/>
      <c r="B100" s="41">
        <v>0.67430555555555705</v>
      </c>
      <c r="C100" s="74"/>
      <c r="D100" s="67" t="s">
        <v>64</v>
      </c>
      <c r="E100" s="44">
        <v>959</v>
      </c>
      <c r="F100" s="53" t="s">
        <v>124</v>
      </c>
      <c r="G100" s="53">
        <v>46256</v>
      </c>
      <c r="H100" s="53" t="s">
        <v>125</v>
      </c>
      <c r="I100" s="53">
        <v>45330</v>
      </c>
      <c r="J100" s="47">
        <v>199</v>
      </c>
      <c r="K100" s="47"/>
      <c r="L100" s="47"/>
      <c r="M100" s="47">
        <v>54</v>
      </c>
      <c r="N100" s="48">
        <f>SUM(J100:L100)/2.9</f>
        <v>68.620689655172413</v>
      </c>
      <c r="O100" s="49" t="s">
        <v>31</v>
      </c>
      <c r="P100" s="49" t="s">
        <v>31</v>
      </c>
      <c r="Q100" s="49"/>
      <c r="R100" s="49"/>
      <c r="S100" s="50">
        <v>10</v>
      </c>
    </row>
    <row r="101" spans="1:26" s="52" customFormat="1" ht="19.5" x14ac:dyDescent="0.35">
      <c r="A101" s="40"/>
      <c r="B101" s="41">
        <v>0.67916666666666803</v>
      </c>
      <c r="C101" s="74"/>
      <c r="D101" s="43" t="s">
        <v>67</v>
      </c>
      <c r="E101" s="44">
        <v>803</v>
      </c>
      <c r="F101" s="53" t="s">
        <v>126</v>
      </c>
      <c r="G101" s="53">
        <v>287377</v>
      </c>
      <c r="H101" s="53" t="s">
        <v>127</v>
      </c>
      <c r="I101" s="53">
        <v>53600</v>
      </c>
      <c r="J101" s="47"/>
      <c r="K101" s="47">
        <v>197</v>
      </c>
      <c r="L101" s="47"/>
      <c r="M101" s="47">
        <v>56</v>
      </c>
      <c r="N101" s="48">
        <f>SUM(J101:L101)/2.9</f>
        <v>67.931034482758619</v>
      </c>
      <c r="O101" s="49" t="s">
        <v>37</v>
      </c>
      <c r="P101" s="49"/>
      <c r="Q101" s="49" t="s">
        <v>31</v>
      </c>
      <c r="R101" s="49"/>
      <c r="S101" s="50">
        <v>9</v>
      </c>
    </row>
    <row r="102" spans="1:26" s="52" customFormat="1" ht="19.5" x14ac:dyDescent="0.35">
      <c r="A102" s="40"/>
      <c r="B102" s="41">
        <v>0.68888888888889199</v>
      </c>
      <c r="C102" s="75"/>
      <c r="D102" s="43" t="s">
        <v>64</v>
      </c>
      <c r="E102" s="44">
        <v>311</v>
      </c>
      <c r="F102" s="45" t="s">
        <v>106</v>
      </c>
      <c r="G102" s="45">
        <v>184705</v>
      </c>
      <c r="H102" s="45" t="s">
        <v>107</v>
      </c>
      <c r="I102" s="45">
        <v>52359</v>
      </c>
      <c r="J102" s="47">
        <v>186</v>
      </c>
      <c r="K102" s="47"/>
      <c r="L102" s="47"/>
      <c r="M102" s="47">
        <v>54</v>
      </c>
      <c r="N102" s="48">
        <f>SUM(J102:L102)/2.9</f>
        <v>64.137931034482762</v>
      </c>
      <c r="O102" s="49" t="s">
        <v>41</v>
      </c>
      <c r="P102" s="49" t="s">
        <v>37</v>
      </c>
      <c r="Q102" s="49"/>
      <c r="R102" s="49"/>
      <c r="S102" s="50">
        <v>8</v>
      </c>
    </row>
    <row r="103" spans="1:26" s="52" customFormat="1" ht="19.5" x14ac:dyDescent="0.35">
      <c r="A103" s="40"/>
      <c r="B103" s="41">
        <v>0.69375000000000298</v>
      </c>
      <c r="C103" s="75"/>
      <c r="D103" s="43" t="s">
        <v>64</v>
      </c>
      <c r="E103" s="44">
        <v>914</v>
      </c>
      <c r="F103" s="53" t="s">
        <v>115</v>
      </c>
      <c r="G103" s="53">
        <v>35840</v>
      </c>
      <c r="H103" s="53" t="s">
        <v>116</v>
      </c>
      <c r="I103" s="53">
        <v>53884</v>
      </c>
      <c r="J103" s="47">
        <v>183</v>
      </c>
      <c r="K103" s="47"/>
      <c r="L103" s="47"/>
      <c r="M103" s="47">
        <v>50</v>
      </c>
      <c r="N103" s="48">
        <f>SUM(J103:L103)/2.9</f>
        <v>63.103448275862071</v>
      </c>
      <c r="O103" s="49" t="s">
        <v>40</v>
      </c>
      <c r="P103" s="49" t="s">
        <v>41</v>
      </c>
      <c r="Q103" s="49"/>
      <c r="R103" s="49"/>
      <c r="S103" s="50">
        <v>7</v>
      </c>
    </row>
    <row r="104" spans="1:26" s="52" customFormat="1" ht="19.5" x14ac:dyDescent="0.35">
      <c r="A104" s="40"/>
      <c r="B104" s="41">
        <v>0.69861111111111396</v>
      </c>
      <c r="C104" s="75"/>
      <c r="D104" s="68" t="s">
        <v>64</v>
      </c>
      <c r="E104" s="69">
        <v>561</v>
      </c>
      <c r="F104" s="76" t="s">
        <v>77</v>
      </c>
      <c r="G104" s="76">
        <v>106283</v>
      </c>
      <c r="H104" s="76" t="s">
        <v>128</v>
      </c>
      <c r="I104" s="76">
        <v>58789</v>
      </c>
      <c r="J104" s="47">
        <v>179</v>
      </c>
      <c r="K104" s="47"/>
      <c r="L104" s="47"/>
      <c r="M104" s="47">
        <v>50</v>
      </c>
      <c r="N104" s="48">
        <f>SUM(J104:L104)/2.9</f>
        <v>61.724137931034484</v>
      </c>
      <c r="O104" s="49" t="s">
        <v>43</v>
      </c>
      <c r="P104" s="49" t="s">
        <v>40</v>
      </c>
      <c r="Q104" s="49"/>
      <c r="R104" s="49"/>
      <c r="S104" s="50">
        <v>6</v>
      </c>
    </row>
    <row r="105" spans="1:26" s="52" customFormat="1" ht="19.5" x14ac:dyDescent="0.35">
      <c r="A105" s="40"/>
      <c r="B105" s="41">
        <v>0.66458333333333597</v>
      </c>
      <c r="C105" s="74"/>
      <c r="D105" s="43" t="s">
        <v>64</v>
      </c>
      <c r="E105" s="44">
        <v>410</v>
      </c>
      <c r="F105" s="45" t="s">
        <v>129</v>
      </c>
      <c r="G105" s="45">
        <v>162728</v>
      </c>
      <c r="H105" s="45" t="s">
        <v>130</v>
      </c>
      <c r="I105" s="45">
        <v>55756</v>
      </c>
      <c r="J105" s="47">
        <v>178</v>
      </c>
      <c r="K105" s="47"/>
      <c r="L105" s="47"/>
      <c r="M105" s="47">
        <v>52</v>
      </c>
      <c r="N105" s="48">
        <f>SUM(J105:L105)/2.9</f>
        <v>61.379310344827587</v>
      </c>
      <c r="O105" s="49" t="s">
        <v>93</v>
      </c>
      <c r="P105" s="49" t="s">
        <v>43</v>
      </c>
      <c r="Q105" s="49"/>
      <c r="R105" s="49"/>
      <c r="S105" s="50">
        <v>5</v>
      </c>
    </row>
    <row r="106" spans="1:26" s="52" customFormat="1" ht="19.5" x14ac:dyDescent="0.35">
      <c r="A106" s="40"/>
      <c r="B106" s="41">
        <v>0.718055555555558</v>
      </c>
      <c r="C106" s="75"/>
      <c r="D106" s="43" t="s">
        <v>67</v>
      </c>
      <c r="E106" s="44">
        <v>368</v>
      </c>
      <c r="F106" s="45" t="s">
        <v>131</v>
      </c>
      <c r="G106" s="45">
        <v>401655</v>
      </c>
      <c r="H106" s="45" t="s">
        <v>132</v>
      </c>
      <c r="I106" s="45">
        <v>58196</v>
      </c>
      <c r="J106" s="47"/>
      <c r="K106" s="47">
        <v>178</v>
      </c>
      <c r="L106" s="47"/>
      <c r="M106" s="47">
        <v>50</v>
      </c>
      <c r="N106" s="48">
        <f>SUM(J106:L106)/2.9</f>
        <v>61.379310344827587</v>
      </c>
      <c r="O106" s="49" t="s">
        <v>100</v>
      </c>
      <c r="P106" s="49"/>
      <c r="Q106" s="49" t="s">
        <v>37</v>
      </c>
      <c r="R106" s="49"/>
      <c r="S106" s="50">
        <v>4</v>
      </c>
    </row>
    <row r="107" spans="1:26" s="52" customFormat="1" ht="19.5" x14ac:dyDescent="0.35">
      <c r="A107" s="40"/>
      <c r="B107" s="41">
        <v>0.70347222222222405</v>
      </c>
      <c r="C107" s="75"/>
      <c r="D107" s="43" t="s">
        <v>67</v>
      </c>
      <c r="E107" s="44">
        <v>56</v>
      </c>
      <c r="F107" s="53" t="s">
        <v>133</v>
      </c>
      <c r="G107" s="53">
        <v>228729</v>
      </c>
      <c r="H107" s="53" t="s">
        <v>134</v>
      </c>
      <c r="I107" s="53">
        <v>50988</v>
      </c>
      <c r="J107" s="47"/>
      <c r="K107" s="47">
        <v>177</v>
      </c>
      <c r="L107" s="47"/>
      <c r="M107" s="47">
        <v>48</v>
      </c>
      <c r="N107" s="48">
        <f>SUM(J107:L107)/2.9</f>
        <v>61.03448275862069</v>
      </c>
      <c r="O107" s="49" t="s">
        <v>108</v>
      </c>
      <c r="P107" s="49"/>
      <c r="Q107" s="49" t="s">
        <v>41</v>
      </c>
      <c r="R107" s="49"/>
      <c r="S107" s="50">
        <v>3</v>
      </c>
    </row>
    <row r="108" spans="1:26" s="52" customFormat="1" ht="19.5" x14ac:dyDescent="0.35">
      <c r="A108" s="40"/>
      <c r="B108" s="41">
        <v>0.71319444444444602</v>
      </c>
      <c r="C108" s="75"/>
      <c r="D108" s="43" t="s">
        <v>67</v>
      </c>
      <c r="E108" s="44">
        <v>670</v>
      </c>
      <c r="F108" s="53" t="s">
        <v>135</v>
      </c>
      <c r="G108" s="53">
        <v>113522</v>
      </c>
      <c r="H108" s="53" t="s">
        <v>136</v>
      </c>
      <c r="I108" s="53">
        <v>57791</v>
      </c>
      <c r="J108" s="47"/>
      <c r="K108" s="47">
        <v>176</v>
      </c>
      <c r="L108" s="47"/>
      <c r="M108" s="47">
        <v>50</v>
      </c>
      <c r="N108" s="48">
        <f>SUM(J108:L108)/2.9</f>
        <v>60.689655172413794</v>
      </c>
      <c r="O108" s="49" t="s">
        <v>85</v>
      </c>
      <c r="P108" s="49"/>
      <c r="Q108" s="49" t="s">
        <v>40</v>
      </c>
      <c r="R108" s="49"/>
      <c r="S108" s="50">
        <v>2</v>
      </c>
    </row>
    <row r="109" spans="1:26" s="52" customFormat="1" ht="19.5" x14ac:dyDescent="0.35">
      <c r="A109" s="40"/>
      <c r="B109" s="41">
        <v>0.66944444444444695</v>
      </c>
      <c r="C109" s="74"/>
      <c r="D109" s="43" t="s">
        <v>67</v>
      </c>
      <c r="E109" s="44">
        <v>53</v>
      </c>
      <c r="F109" s="45" t="s">
        <v>137</v>
      </c>
      <c r="G109" s="45">
        <v>310140</v>
      </c>
      <c r="H109" s="45" t="s">
        <v>138</v>
      </c>
      <c r="I109" s="45">
        <v>40359</v>
      </c>
      <c r="J109" s="47" t="s">
        <v>55</v>
      </c>
      <c r="K109" s="47"/>
      <c r="L109" s="47"/>
      <c r="M109" s="47"/>
      <c r="N109" s="48">
        <f>SUM(J109:L109)/2.9</f>
        <v>0</v>
      </c>
      <c r="O109" s="49"/>
      <c r="P109" s="49"/>
      <c r="Q109" s="49"/>
      <c r="R109" s="49"/>
      <c r="S109" s="50"/>
    </row>
    <row r="110" spans="1:26" s="52" customFormat="1" ht="19.5" x14ac:dyDescent="0.35">
      <c r="A110" s="40"/>
      <c r="B110" s="41">
        <v>0.72291666666666998</v>
      </c>
      <c r="C110" s="56" t="s">
        <v>44</v>
      </c>
      <c r="D110" s="43"/>
      <c r="E110" s="44"/>
      <c r="F110" s="45"/>
      <c r="G110" s="45"/>
      <c r="H110" s="45"/>
      <c r="I110" s="45"/>
      <c r="J110" s="47"/>
      <c r="K110" s="47"/>
      <c r="L110" s="47"/>
      <c r="M110" s="47"/>
      <c r="N110" s="47"/>
      <c r="O110" s="49"/>
      <c r="P110" s="49"/>
      <c r="Q110" s="49"/>
      <c r="R110" s="49"/>
      <c r="S110" s="50"/>
    </row>
    <row r="111" spans="1:26" ht="6.75" customHeight="1" thickBot="1" x14ac:dyDescent="0.3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3"/>
      <c r="T111"/>
      <c r="U111"/>
      <c r="V111"/>
      <c r="W111"/>
      <c r="X111"/>
      <c r="Y111"/>
      <c r="Z111"/>
    </row>
    <row r="112" spans="1:26" ht="15.75" thickBot="1" x14ac:dyDescent="0.3">
      <c r="T112"/>
      <c r="U112"/>
      <c r="V112"/>
      <c r="W112"/>
      <c r="X112"/>
      <c r="Y112"/>
      <c r="Z112"/>
    </row>
    <row r="113" spans="1:26" ht="26.25" thickBot="1" x14ac:dyDescent="0.4">
      <c r="A113" s="1"/>
      <c r="B113" s="2" t="s">
        <v>0</v>
      </c>
      <c r="C113" s="2"/>
      <c r="D113" s="2"/>
      <c r="E113" s="2"/>
      <c r="F113" s="2"/>
      <c r="G113" s="2"/>
      <c r="H113" s="2"/>
      <c r="I113" s="3" t="s">
        <v>1</v>
      </c>
      <c r="J113" s="3"/>
      <c r="K113" s="3"/>
      <c r="L113" s="3"/>
      <c r="M113" s="3"/>
      <c r="N113" s="3"/>
      <c r="O113" s="4" t="s">
        <v>2</v>
      </c>
      <c r="P113" s="5"/>
      <c r="Q113" s="6"/>
      <c r="R113" s="7"/>
      <c r="S113" s="7"/>
      <c r="T113"/>
      <c r="U113"/>
      <c r="V113"/>
      <c r="W113"/>
      <c r="X113"/>
      <c r="Y113"/>
      <c r="Z113"/>
    </row>
    <row r="114" spans="1:26" ht="20.25" thickBot="1" x14ac:dyDescent="0.4">
      <c r="A114" s="9"/>
      <c r="B114" s="10" t="s">
        <v>3</v>
      </c>
      <c r="C114" s="10"/>
      <c r="D114" s="10"/>
      <c r="E114" s="10"/>
      <c r="F114" s="10"/>
      <c r="G114" s="10"/>
      <c r="H114" s="10"/>
      <c r="I114" s="11" t="s">
        <v>4</v>
      </c>
      <c r="J114" s="12" t="s">
        <v>139</v>
      </c>
      <c r="K114" s="12"/>
      <c r="L114" s="12"/>
      <c r="M114" s="12"/>
      <c r="N114" s="13"/>
      <c r="O114" s="14" t="s">
        <v>6</v>
      </c>
      <c r="P114" s="15"/>
      <c r="Q114" s="16"/>
      <c r="R114" s="4"/>
      <c r="S114" s="6"/>
      <c r="T114"/>
      <c r="U114"/>
      <c r="V114"/>
      <c r="W114"/>
      <c r="X114"/>
      <c r="Y114"/>
      <c r="Z114"/>
    </row>
    <row r="115" spans="1:26" ht="19.5" thickBot="1" x14ac:dyDescent="0.35">
      <c r="A115" s="9"/>
      <c r="B115" s="10" t="s">
        <v>140</v>
      </c>
      <c r="C115" s="10"/>
      <c r="D115" s="10"/>
      <c r="E115" s="10"/>
      <c r="F115" s="10"/>
      <c r="G115" s="10"/>
      <c r="H115" s="10"/>
      <c r="I115" s="17" t="s">
        <v>8</v>
      </c>
      <c r="J115" s="18" t="s">
        <v>141</v>
      </c>
      <c r="K115" s="18"/>
      <c r="L115" s="18"/>
      <c r="M115" s="18"/>
      <c r="N115" s="13"/>
      <c r="O115" s="13"/>
      <c r="P115" s="13"/>
      <c r="Q115" s="13"/>
      <c r="R115" s="13"/>
      <c r="S115" s="19"/>
      <c r="T115"/>
      <c r="U115"/>
      <c r="V115"/>
      <c r="W115"/>
      <c r="X115"/>
      <c r="Y115"/>
      <c r="Z115"/>
    </row>
    <row r="116" spans="1:26" ht="19.5" x14ac:dyDescent="0.35">
      <c r="A116" s="9"/>
      <c r="B116" s="20" t="s">
        <v>142</v>
      </c>
      <c r="C116" s="21"/>
      <c r="D116" s="21"/>
      <c r="E116" s="21"/>
      <c r="F116" s="21"/>
      <c r="G116" s="21"/>
      <c r="H116" s="22"/>
      <c r="I116" s="13"/>
      <c r="J116" s="23" t="s">
        <v>48</v>
      </c>
      <c r="K116" s="23"/>
      <c r="L116" s="23"/>
      <c r="M116" s="23"/>
      <c r="N116" s="13"/>
      <c r="O116" s="13"/>
      <c r="P116" s="13"/>
      <c r="Q116" s="13"/>
      <c r="R116" s="13"/>
      <c r="S116" s="19"/>
      <c r="T116"/>
      <c r="U116"/>
      <c r="V116"/>
      <c r="W116"/>
      <c r="X116"/>
      <c r="Y116"/>
      <c r="Z116"/>
    </row>
    <row r="117" spans="1:26" ht="20.25" thickBot="1" x14ac:dyDescent="0.4">
      <c r="A117" s="9"/>
      <c r="B117" s="24" t="s">
        <v>143</v>
      </c>
      <c r="C117" s="25"/>
      <c r="D117" s="25"/>
      <c r="E117" s="25"/>
      <c r="F117" s="25"/>
      <c r="G117" s="25"/>
      <c r="H117" s="26"/>
      <c r="I117" s="13"/>
      <c r="J117" s="13"/>
      <c r="K117" s="13"/>
      <c r="L117" s="13"/>
      <c r="M117" s="13"/>
      <c r="N117" s="13">
        <v>320</v>
      </c>
      <c r="O117" s="13"/>
      <c r="P117" s="13"/>
      <c r="Q117" s="13"/>
      <c r="R117" s="13"/>
      <c r="S117" s="19"/>
      <c r="T117"/>
      <c r="U117"/>
      <c r="V117"/>
      <c r="W117"/>
      <c r="X117"/>
      <c r="Y117"/>
      <c r="Z117"/>
    </row>
    <row r="118" spans="1:26" ht="15.75" thickBot="1" x14ac:dyDescent="0.3">
      <c r="A118" s="9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9"/>
      <c r="T118"/>
      <c r="U118"/>
      <c r="V118"/>
      <c r="W118"/>
      <c r="X118"/>
      <c r="Y118"/>
      <c r="Z118"/>
    </row>
    <row r="119" spans="1:26" ht="15.75" x14ac:dyDescent="0.25">
      <c r="A119" s="27"/>
      <c r="B119" s="28" t="s">
        <v>13</v>
      </c>
      <c r="C119" s="29" t="s">
        <v>14</v>
      </c>
      <c r="D119" s="29" t="s">
        <v>15</v>
      </c>
      <c r="E119" s="29" t="s">
        <v>16</v>
      </c>
      <c r="F119" s="29" t="s">
        <v>17</v>
      </c>
      <c r="G119" s="29" t="s">
        <v>17</v>
      </c>
      <c r="H119" s="29" t="s">
        <v>18</v>
      </c>
      <c r="I119" s="29" t="s">
        <v>18</v>
      </c>
      <c r="J119" s="29" t="s">
        <v>19</v>
      </c>
      <c r="K119" s="29" t="s">
        <v>19</v>
      </c>
      <c r="L119" s="29" t="s">
        <v>19</v>
      </c>
      <c r="M119" s="29" t="s">
        <v>20</v>
      </c>
      <c r="N119" s="29" t="s">
        <v>21</v>
      </c>
      <c r="O119" s="30" t="s">
        <v>22</v>
      </c>
      <c r="P119" s="30"/>
      <c r="Q119" s="30"/>
      <c r="R119" s="30"/>
      <c r="S119" s="31"/>
      <c r="T119"/>
      <c r="U119"/>
      <c r="V119"/>
      <c r="W119"/>
      <c r="X119"/>
      <c r="Y119"/>
      <c r="Z119"/>
    </row>
    <row r="120" spans="1:26" ht="16.5" thickBot="1" x14ac:dyDescent="0.3">
      <c r="A120" s="27"/>
      <c r="B120" s="34"/>
      <c r="C120" s="35"/>
      <c r="D120" s="35"/>
      <c r="E120" s="35"/>
      <c r="F120" s="35"/>
      <c r="G120" s="35" t="s">
        <v>23</v>
      </c>
      <c r="H120" s="35"/>
      <c r="I120" s="35" t="s">
        <v>23</v>
      </c>
      <c r="J120" s="35" t="s">
        <v>61</v>
      </c>
      <c r="K120" s="35" t="s">
        <v>62</v>
      </c>
      <c r="L120" s="35" t="s">
        <v>63</v>
      </c>
      <c r="M120" s="35"/>
      <c r="N120" s="35"/>
      <c r="O120" s="35" t="s">
        <v>27</v>
      </c>
      <c r="P120" s="35" t="s">
        <v>61</v>
      </c>
      <c r="Q120" s="35" t="s">
        <v>62</v>
      </c>
      <c r="R120" s="35" t="s">
        <v>63</v>
      </c>
      <c r="S120" s="36" t="s">
        <v>28</v>
      </c>
      <c r="T120"/>
      <c r="U120"/>
      <c r="V120"/>
      <c r="W120"/>
      <c r="X120"/>
      <c r="Y120"/>
      <c r="Z120"/>
    </row>
    <row r="121" spans="1:26" ht="8.25" customHeight="1" x14ac:dyDescent="0.25">
      <c r="A121" s="37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9"/>
      <c r="T121"/>
      <c r="U121"/>
      <c r="V121"/>
      <c r="W121"/>
      <c r="X121"/>
      <c r="Y121"/>
      <c r="Z121"/>
    </row>
    <row r="122" spans="1:26" s="52" customFormat="1" ht="19.5" x14ac:dyDescent="0.35">
      <c r="A122" s="40"/>
      <c r="B122" s="41">
        <v>0.73055555555555995</v>
      </c>
      <c r="C122" s="75"/>
      <c r="D122" s="68" t="s">
        <v>64</v>
      </c>
      <c r="E122" s="69">
        <v>561</v>
      </c>
      <c r="F122" s="76" t="s">
        <v>77</v>
      </c>
      <c r="G122" s="76">
        <v>106283</v>
      </c>
      <c r="H122" s="76" t="s">
        <v>128</v>
      </c>
      <c r="I122" s="76">
        <v>58789</v>
      </c>
      <c r="J122" s="47">
        <v>210</v>
      </c>
      <c r="K122" s="47"/>
      <c r="L122" s="47"/>
      <c r="M122" s="47">
        <v>52</v>
      </c>
      <c r="N122" s="48">
        <f>SUM(J122:L122)/3.2</f>
        <v>65.625</v>
      </c>
      <c r="O122" s="49" t="s">
        <v>31</v>
      </c>
      <c r="P122" s="49" t="s">
        <v>31</v>
      </c>
      <c r="Q122" s="49"/>
      <c r="R122" s="49"/>
      <c r="S122" s="50">
        <v>10</v>
      </c>
    </row>
    <row r="123" spans="1:26" s="52" customFormat="1" ht="19.5" x14ac:dyDescent="0.35">
      <c r="A123" s="40"/>
      <c r="B123" s="41">
        <v>0.69166666666666798</v>
      </c>
      <c r="C123" s="74"/>
      <c r="D123" s="43" t="s">
        <v>67</v>
      </c>
      <c r="E123" s="44">
        <v>99</v>
      </c>
      <c r="F123" s="53" t="s">
        <v>144</v>
      </c>
      <c r="G123" s="45">
        <v>325724</v>
      </c>
      <c r="H123" s="53" t="s">
        <v>145</v>
      </c>
      <c r="I123" s="53">
        <v>56288</v>
      </c>
      <c r="J123" s="47"/>
      <c r="K123" s="47">
        <v>201</v>
      </c>
      <c r="L123" s="47"/>
      <c r="M123" s="47">
        <v>50</v>
      </c>
      <c r="N123" s="48">
        <f>SUM(J123:L123)/3.2</f>
        <v>62.8125</v>
      </c>
      <c r="O123" s="49" t="s">
        <v>37</v>
      </c>
      <c r="P123" s="49"/>
      <c r="Q123" s="49" t="s">
        <v>31</v>
      </c>
      <c r="R123" s="49"/>
      <c r="S123" s="50">
        <v>9</v>
      </c>
    </row>
    <row r="124" spans="1:26" s="52" customFormat="1" ht="19.5" x14ac:dyDescent="0.35">
      <c r="A124" s="40"/>
      <c r="B124" s="41">
        <v>0.73611111111111605</v>
      </c>
      <c r="C124" s="75"/>
      <c r="D124" s="43" t="s">
        <v>67</v>
      </c>
      <c r="E124" s="44">
        <v>56</v>
      </c>
      <c r="F124" s="53" t="s">
        <v>133</v>
      </c>
      <c r="G124" s="53">
        <v>228729</v>
      </c>
      <c r="H124" s="53" t="s">
        <v>134</v>
      </c>
      <c r="I124" s="53">
        <v>50988</v>
      </c>
      <c r="J124" s="47"/>
      <c r="K124" s="47">
        <v>198</v>
      </c>
      <c r="L124" s="47"/>
      <c r="M124" s="47">
        <v>50</v>
      </c>
      <c r="N124" s="48">
        <f>SUM(J124:L124)/3.2</f>
        <v>61.875</v>
      </c>
      <c r="O124" s="49" t="s">
        <v>41</v>
      </c>
      <c r="P124" s="49"/>
      <c r="Q124" s="49" t="s">
        <v>37</v>
      </c>
      <c r="R124" s="49"/>
      <c r="S124" s="50">
        <v>8</v>
      </c>
    </row>
    <row r="125" spans="1:26" s="52" customFormat="1" ht="19.5" x14ac:dyDescent="0.35">
      <c r="A125" s="40"/>
      <c r="B125" s="41">
        <v>0.70833333333333603</v>
      </c>
      <c r="C125" s="75"/>
      <c r="D125" s="67" t="s">
        <v>64</v>
      </c>
      <c r="E125" s="44">
        <v>959</v>
      </c>
      <c r="F125" s="53" t="s">
        <v>124</v>
      </c>
      <c r="G125" s="53">
        <v>46256</v>
      </c>
      <c r="H125" s="53" t="s">
        <v>125</v>
      </c>
      <c r="I125" s="53">
        <v>45330</v>
      </c>
      <c r="J125" s="47">
        <v>191</v>
      </c>
      <c r="K125" s="47"/>
      <c r="L125" s="47"/>
      <c r="M125" s="47">
        <v>46</v>
      </c>
      <c r="N125" s="48">
        <f>SUM(J125:L125)/3.2</f>
        <v>59.6875</v>
      </c>
      <c r="O125" s="49" t="s">
        <v>40</v>
      </c>
      <c r="P125" s="49" t="s">
        <v>37</v>
      </c>
      <c r="Q125" s="49"/>
      <c r="R125" s="49"/>
      <c r="S125" s="50">
        <v>7</v>
      </c>
    </row>
    <row r="126" spans="1:26" s="52" customFormat="1" ht="19.5" x14ac:dyDescent="0.35">
      <c r="A126" s="40"/>
      <c r="B126" s="41">
        <v>0.69722222222222396</v>
      </c>
      <c r="C126" s="74"/>
      <c r="D126" s="43" t="s">
        <v>64</v>
      </c>
      <c r="E126" s="44">
        <v>410</v>
      </c>
      <c r="F126" s="45" t="s">
        <v>129</v>
      </c>
      <c r="G126" s="45">
        <v>162728</v>
      </c>
      <c r="H126" s="45" t="s">
        <v>130</v>
      </c>
      <c r="I126" s="45">
        <v>55756</v>
      </c>
      <c r="J126" s="47">
        <v>190</v>
      </c>
      <c r="K126" s="47"/>
      <c r="L126" s="47"/>
      <c r="M126" s="47">
        <v>48</v>
      </c>
      <c r="N126" s="48">
        <f>SUM(J126:L126)/3.2</f>
        <v>59.375</v>
      </c>
      <c r="O126" s="49" t="s">
        <v>43</v>
      </c>
      <c r="P126" s="49" t="s">
        <v>41</v>
      </c>
      <c r="Q126" s="49"/>
      <c r="R126" s="49"/>
      <c r="S126" s="50">
        <v>6</v>
      </c>
    </row>
    <row r="127" spans="1:26" s="52" customFormat="1" ht="19.5" x14ac:dyDescent="0.35">
      <c r="A127" s="40"/>
      <c r="B127" s="41">
        <v>0.70277777777778005</v>
      </c>
      <c r="C127" s="75"/>
      <c r="D127" s="43" t="s">
        <v>67</v>
      </c>
      <c r="E127" s="44">
        <v>53</v>
      </c>
      <c r="F127" s="45" t="s">
        <v>137</v>
      </c>
      <c r="G127" s="45">
        <v>310140</v>
      </c>
      <c r="H127" s="45" t="s">
        <v>138</v>
      </c>
      <c r="I127" s="45">
        <v>40359</v>
      </c>
      <c r="J127" s="47" t="s">
        <v>55</v>
      </c>
      <c r="K127" s="47"/>
      <c r="L127" s="47"/>
      <c r="M127" s="47"/>
      <c r="N127" s="48">
        <f>SUM(J127:L127)/3.2</f>
        <v>0</v>
      </c>
      <c r="O127" s="49"/>
      <c r="P127" s="49"/>
      <c r="Q127" s="49"/>
      <c r="R127" s="49"/>
      <c r="S127" s="50"/>
    </row>
    <row r="128" spans="1:26" s="52" customFormat="1" ht="19.5" x14ac:dyDescent="0.35">
      <c r="A128" s="40"/>
      <c r="B128" s="41">
        <v>0.74166666666667203</v>
      </c>
      <c r="C128" s="56" t="s">
        <v>44</v>
      </c>
      <c r="D128" s="43" t="s">
        <v>26</v>
      </c>
      <c r="E128" s="44" t="s">
        <v>26</v>
      </c>
      <c r="F128" s="53" t="s">
        <v>26</v>
      </c>
      <c r="G128" s="53" t="s">
        <v>26</v>
      </c>
      <c r="H128" s="53" t="s">
        <v>26</v>
      </c>
      <c r="I128" s="53" t="s">
        <v>26</v>
      </c>
      <c r="J128" s="47"/>
      <c r="K128" s="47"/>
      <c r="L128" s="47"/>
      <c r="M128" s="47"/>
      <c r="N128" s="47"/>
      <c r="O128" s="49"/>
      <c r="P128" s="49"/>
      <c r="Q128" s="49"/>
      <c r="R128" s="49"/>
      <c r="S128" s="50"/>
    </row>
    <row r="129" spans="1:26" ht="6.75" customHeight="1" thickBot="1" x14ac:dyDescent="0.3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3"/>
      <c r="T129"/>
      <c r="U129"/>
      <c r="V129"/>
      <c r="W129"/>
      <c r="X129"/>
      <c r="Y129"/>
      <c r="Z129"/>
    </row>
    <row r="130" spans="1:26" ht="15.75" thickBot="1" x14ac:dyDescent="0.3">
      <c r="T130"/>
      <c r="U130"/>
      <c r="V130"/>
      <c r="W130"/>
      <c r="X130"/>
      <c r="Y130"/>
      <c r="Z130"/>
    </row>
    <row r="131" spans="1:26" ht="26.25" thickBot="1" x14ac:dyDescent="0.4">
      <c r="A131" s="1"/>
      <c r="B131" s="2" t="s">
        <v>0</v>
      </c>
      <c r="C131" s="2"/>
      <c r="D131" s="2"/>
      <c r="E131" s="2"/>
      <c r="F131" s="2"/>
      <c r="G131" s="2"/>
      <c r="H131" s="2"/>
      <c r="I131" s="3" t="s">
        <v>1</v>
      </c>
      <c r="J131" s="3"/>
      <c r="K131" s="3"/>
      <c r="L131" s="3"/>
      <c r="M131" s="3"/>
      <c r="N131" s="3"/>
      <c r="O131" s="4" t="s">
        <v>2</v>
      </c>
      <c r="P131" s="5"/>
      <c r="Q131" s="6"/>
      <c r="R131" s="7"/>
      <c r="S131" s="7"/>
      <c r="T131"/>
      <c r="U131"/>
      <c r="V131"/>
      <c r="W131"/>
      <c r="X131"/>
      <c r="Y131"/>
      <c r="Z131"/>
    </row>
    <row r="132" spans="1:26" ht="20.25" thickBot="1" x14ac:dyDescent="0.4">
      <c r="A132" s="9"/>
      <c r="B132" s="10" t="s">
        <v>3</v>
      </c>
      <c r="C132" s="10"/>
      <c r="D132" s="10"/>
      <c r="E132" s="10"/>
      <c r="F132" s="10"/>
      <c r="G132" s="10"/>
      <c r="H132" s="10"/>
      <c r="I132" s="11" t="s">
        <v>4</v>
      </c>
      <c r="J132" s="12" t="s">
        <v>139</v>
      </c>
      <c r="K132" s="12"/>
      <c r="L132" s="12"/>
      <c r="M132" s="12"/>
      <c r="N132" s="13"/>
      <c r="O132" s="14" t="s">
        <v>6</v>
      </c>
      <c r="P132" s="15"/>
      <c r="Q132" s="16"/>
      <c r="R132" s="4"/>
      <c r="S132" s="6"/>
      <c r="T132"/>
      <c r="U132"/>
      <c r="V132"/>
      <c r="W132"/>
      <c r="X132"/>
      <c r="Y132"/>
      <c r="Z132"/>
    </row>
    <row r="133" spans="1:26" ht="19.5" thickBot="1" x14ac:dyDescent="0.35">
      <c r="A133" s="9"/>
      <c r="B133" s="10" t="s">
        <v>146</v>
      </c>
      <c r="C133" s="10"/>
      <c r="D133" s="10"/>
      <c r="E133" s="10"/>
      <c r="F133" s="10"/>
      <c r="G133" s="10"/>
      <c r="H133" s="10"/>
      <c r="I133" s="17" t="s">
        <v>8</v>
      </c>
      <c r="J133" s="18" t="s">
        <v>141</v>
      </c>
      <c r="K133" s="18"/>
      <c r="L133" s="18"/>
      <c r="M133" s="18"/>
      <c r="N133" s="13"/>
      <c r="O133" s="13"/>
      <c r="P133" s="13"/>
      <c r="Q133" s="13"/>
      <c r="R133" s="13"/>
      <c r="S133" s="19"/>
      <c r="T133"/>
      <c r="U133"/>
      <c r="V133"/>
      <c r="W133"/>
      <c r="X133"/>
      <c r="Y133"/>
      <c r="Z133"/>
    </row>
    <row r="134" spans="1:26" ht="19.5" x14ac:dyDescent="0.35">
      <c r="A134" s="9"/>
      <c r="B134" s="20" t="s">
        <v>59</v>
      </c>
      <c r="C134" s="21"/>
      <c r="D134" s="21"/>
      <c r="E134" s="21"/>
      <c r="F134" s="21"/>
      <c r="G134" s="21"/>
      <c r="H134" s="22"/>
      <c r="I134" s="13"/>
      <c r="J134" s="23" t="s">
        <v>48</v>
      </c>
      <c r="K134" s="23"/>
      <c r="L134" s="23"/>
      <c r="M134" s="23"/>
      <c r="N134" s="13"/>
      <c r="O134" s="13"/>
      <c r="P134" s="13"/>
      <c r="Q134" s="13"/>
      <c r="R134" s="13"/>
      <c r="S134" s="19"/>
      <c r="T134"/>
      <c r="U134"/>
      <c r="V134"/>
      <c r="W134"/>
      <c r="X134"/>
      <c r="Y134"/>
      <c r="Z134"/>
    </row>
    <row r="135" spans="1:26" ht="20.25" thickBot="1" x14ac:dyDescent="0.4">
      <c r="A135" s="9"/>
      <c r="B135" s="24" t="s">
        <v>147</v>
      </c>
      <c r="C135" s="25"/>
      <c r="D135" s="25"/>
      <c r="E135" s="25"/>
      <c r="F135" s="25"/>
      <c r="G135" s="25"/>
      <c r="H135" s="26"/>
      <c r="I135" s="13"/>
      <c r="J135" s="13"/>
      <c r="K135" s="13"/>
      <c r="L135" s="13"/>
      <c r="M135" s="13"/>
      <c r="N135" s="13">
        <v>330</v>
      </c>
      <c r="O135" s="13"/>
      <c r="P135" s="13"/>
      <c r="Q135" s="13"/>
      <c r="R135" s="13"/>
      <c r="S135" s="19"/>
      <c r="T135"/>
      <c r="U135"/>
      <c r="V135"/>
      <c r="W135"/>
      <c r="X135"/>
      <c r="Y135"/>
      <c r="Z135"/>
    </row>
    <row r="136" spans="1:26" ht="15.75" thickBot="1" x14ac:dyDescent="0.3">
      <c r="A136" s="9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9"/>
      <c r="T136"/>
      <c r="U136"/>
      <c r="V136"/>
      <c r="W136"/>
      <c r="X136"/>
      <c r="Y136"/>
      <c r="Z136"/>
    </row>
    <row r="137" spans="1:26" ht="15.75" x14ac:dyDescent="0.25">
      <c r="A137" s="27"/>
      <c r="B137" s="28" t="s">
        <v>13</v>
      </c>
      <c r="C137" s="29" t="s">
        <v>14</v>
      </c>
      <c r="D137" s="29" t="s">
        <v>15</v>
      </c>
      <c r="E137" s="29" t="s">
        <v>16</v>
      </c>
      <c r="F137" s="29" t="s">
        <v>17</v>
      </c>
      <c r="G137" s="29" t="s">
        <v>17</v>
      </c>
      <c r="H137" s="29" t="s">
        <v>18</v>
      </c>
      <c r="I137" s="29" t="s">
        <v>18</v>
      </c>
      <c r="J137" s="29" t="s">
        <v>19</v>
      </c>
      <c r="K137" s="29" t="s">
        <v>19</v>
      </c>
      <c r="L137" s="29" t="s">
        <v>19</v>
      </c>
      <c r="M137" s="29" t="s">
        <v>20</v>
      </c>
      <c r="N137" s="29" t="s">
        <v>21</v>
      </c>
      <c r="O137" s="30" t="s">
        <v>22</v>
      </c>
      <c r="P137" s="30"/>
      <c r="Q137" s="30"/>
      <c r="R137" s="30"/>
      <c r="S137" s="31"/>
      <c r="T137"/>
      <c r="U137"/>
      <c r="V137"/>
      <c r="W137"/>
      <c r="X137"/>
      <c r="Y137"/>
      <c r="Z137"/>
    </row>
    <row r="138" spans="1:26" ht="16.5" thickBot="1" x14ac:dyDescent="0.3">
      <c r="A138" s="27"/>
      <c r="B138" s="34"/>
      <c r="C138" s="35"/>
      <c r="D138" s="35"/>
      <c r="E138" s="35"/>
      <c r="F138" s="35"/>
      <c r="G138" s="35" t="s">
        <v>23</v>
      </c>
      <c r="H138" s="35"/>
      <c r="I138" s="35" t="s">
        <v>23</v>
      </c>
      <c r="J138" s="35" t="s">
        <v>61</v>
      </c>
      <c r="K138" s="35" t="s">
        <v>62</v>
      </c>
      <c r="L138" s="35" t="s">
        <v>63</v>
      </c>
      <c r="M138" s="35"/>
      <c r="N138" s="35"/>
      <c r="O138" s="35" t="s">
        <v>27</v>
      </c>
      <c r="P138" s="35" t="s">
        <v>61</v>
      </c>
      <c r="Q138" s="35" t="s">
        <v>62</v>
      </c>
      <c r="R138" s="35" t="s">
        <v>63</v>
      </c>
      <c r="S138" s="36" t="s">
        <v>28</v>
      </c>
      <c r="T138"/>
      <c r="U138"/>
      <c r="V138"/>
      <c r="W138"/>
      <c r="X138"/>
      <c r="Y138"/>
      <c r="Z138"/>
    </row>
    <row r="139" spans="1:26" ht="8.25" customHeight="1" x14ac:dyDescent="0.25">
      <c r="A139" s="37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9"/>
      <c r="T139"/>
      <c r="U139"/>
      <c r="V139"/>
      <c r="W139"/>
      <c r="X139"/>
      <c r="Y139"/>
      <c r="Z139"/>
    </row>
    <row r="140" spans="1:26" s="52" customFormat="1" ht="19.5" x14ac:dyDescent="0.35">
      <c r="A140" s="40"/>
      <c r="B140" s="41">
        <v>0.71388888888889201</v>
      </c>
      <c r="C140" s="77"/>
      <c r="D140" s="43" t="s">
        <v>67</v>
      </c>
      <c r="E140" s="44">
        <v>61</v>
      </c>
      <c r="F140" s="53" t="s">
        <v>148</v>
      </c>
      <c r="G140" s="53">
        <v>222755</v>
      </c>
      <c r="H140" s="53" t="s">
        <v>149</v>
      </c>
      <c r="I140" s="53">
        <v>48793</v>
      </c>
      <c r="J140" s="47"/>
      <c r="K140" s="47">
        <v>219</v>
      </c>
      <c r="L140" s="47"/>
      <c r="M140" s="47">
        <v>52</v>
      </c>
      <c r="N140" s="48">
        <f>SUM(J140:L140)/3.3</f>
        <v>66.363636363636374</v>
      </c>
      <c r="O140" s="49" t="s">
        <v>31</v>
      </c>
      <c r="P140" s="49"/>
      <c r="Q140" s="49" t="s">
        <v>31</v>
      </c>
      <c r="R140" s="49"/>
      <c r="S140" s="50"/>
    </row>
    <row r="141" spans="1:26" s="52" customFormat="1" ht="19.5" x14ac:dyDescent="0.35">
      <c r="A141" s="40"/>
      <c r="B141" s="41">
        <v>0.72500000000000397</v>
      </c>
      <c r="C141" s="77"/>
      <c r="D141" s="43" t="s">
        <v>64</v>
      </c>
      <c r="E141" s="44">
        <v>791</v>
      </c>
      <c r="F141" s="53" t="s">
        <v>150</v>
      </c>
      <c r="G141" s="53">
        <v>258393</v>
      </c>
      <c r="H141" s="53" t="s">
        <v>151</v>
      </c>
      <c r="I141" s="53">
        <v>36965</v>
      </c>
      <c r="J141" s="47">
        <v>217</v>
      </c>
      <c r="K141" s="47"/>
      <c r="L141" s="47"/>
      <c r="M141" s="47">
        <v>52</v>
      </c>
      <c r="N141" s="48">
        <f>SUM(J141:L141)/3.3</f>
        <v>65.757575757575765</v>
      </c>
      <c r="O141" s="49" t="s">
        <v>37</v>
      </c>
      <c r="P141" s="49" t="s">
        <v>31</v>
      </c>
      <c r="Q141" s="49"/>
      <c r="R141" s="49"/>
      <c r="S141" s="50"/>
    </row>
    <row r="142" spans="1:26" s="52" customFormat="1" ht="19.5" x14ac:dyDescent="0.35">
      <c r="A142" s="40"/>
      <c r="B142" s="41">
        <v>0.71944444444444799</v>
      </c>
      <c r="C142" s="77"/>
      <c r="D142" s="43" t="s">
        <v>64</v>
      </c>
      <c r="E142" s="44">
        <v>863</v>
      </c>
      <c r="F142" s="45" t="s">
        <v>152</v>
      </c>
      <c r="G142" s="45">
        <v>10766</v>
      </c>
      <c r="H142" s="45" t="s">
        <v>153</v>
      </c>
      <c r="I142" s="45">
        <v>28969</v>
      </c>
      <c r="J142" s="47">
        <v>209</v>
      </c>
      <c r="K142" s="47"/>
      <c r="L142" s="47"/>
      <c r="M142" s="47">
        <v>50</v>
      </c>
      <c r="N142" s="48">
        <f>SUM(J142:L142)/3.3</f>
        <v>63.333333333333336</v>
      </c>
      <c r="O142" s="49" t="s">
        <v>41</v>
      </c>
      <c r="P142" s="49" t="s">
        <v>37</v>
      </c>
      <c r="Q142" s="49"/>
      <c r="R142" s="49"/>
      <c r="S142" s="50"/>
    </row>
    <row r="143" spans="1:26" s="52" customFormat="1" ht="19.5" x14ac:dyDescent="0.35">
      <c r="A143" s="40"/>
      <c r="B143" s="41">
        <v>0.73055555555555995</v>
      </c>
      <c r="C143" s="77" t="s">
        <v>44</v>
      </c>
      <c r="D143" s="68"/>
      <c r="E143" s="69"/>
      <c r="F143" s="76"/>
      <c r="G143" s="76"/>
      <c r="H143" s="76"/>
      <c r="I143" s="76"/>
      <c r="J143" s="47"/>
      <c r="K143" s="47"/>
      <c r="L143" s="47"/>
      <c r="M143" s="47"/>
      <c r="N143" s="47"/>
      <c r="O143" s="49"/>
      <c r="P143" s="49"/>
      <c r="Q143" s="49"/>
      <c r="R143" s="49"/>
      <c r="S143" s="50"/>
    </row>
    <row r="144" spans="1:26" ht="7.5" customHeight="1" thickBot="1" x14ac:dyDescent="0.3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3"/>
      <c r="T144"/>
      <c r="U144"/>
      <c r="V144"/>
      <c r="W144"/>
      <c r="X144"/>
      <c r="Y144"/>
      <c r="Z144"/>
    </row>
    <row r="145" spans="1:26" ht="15.75" thickBot="1" x14ac:dyDescent="0.3">
      <c r="T145"/>
      <c r="U145"/>
      <c r="V145"/>
      <c r="W145"/>
      <c r="X145"/>
      <c r="Y145"/>
      <c r="Z145"/>
    </row>
    <row r="146" spans="1:26" ht="26.25" thickBot="1" x14ac:dyDescent="0.4">
      <c r="A146" s="1"/>
      <c r="B146" s="2" t="s">
        <v>0</v>
      </c>
      <c r="C146" s="2"/>
      <c r="D146" s="2"/>
      <c r="E146" s="2"/>
      <c r="F146" s="2"/>
      <c r="G146" s="2"/>
      <c r="H146" s="2"/>
      <c r="I146" s="3" t="s">
        <v>1</v>
      </c>
      <c r="J146" s="3"/>
      <c r="K146" s="3"/>
      <c r="L146" s="3"/>
      <c r="M146" s="3"/>
      <c r="N146" s="3"/>
      <c r="O146" s="4" t="s">
        <v>2</v>
      </c>
      <c r="P146" s="5"/>
      <c r="Q146" s="6"/>
      <c r="R146" s="7"/>
      <c r="S146" s="7"/>
      <c r="T146"/>
      <c r="U146"/>
      <c r="V146"/>
      <c r="W146"/>
      <c r="X146"/>
      <c r="Y146"/>
      <c r="Z146"/>
    </row>
    <row r="147" spans="1:26" ht="20.25" thickBot="1" x14ac:dyDescent="0.4">
      <c r="A147" s="9"/>
      <c r="B147" s="10" t="s">
        <v>3</v>
      </c>
      <c r="C147" s="10"/>
      <c r="D147" s="10"/>
      <c r="E147" s="10"/>
      <c r="F147" s="10"/>
      <c r="G147" s="10"/>
      <c r="H147" s="10"/>
      <c r="I147" s="11" t="s">
        <v>4</v>
      </c>
      <c r="J147" s="12" t="s">
        <v>139</v>
      </c>
      <c r="K147" s="12"/>
      <c r="L147" s="12"/>
      <c r="M147" s="12"/>
      <c r="N147" s="13"/>
      <c r="O147" s="14" t="s">
        <v>6</v>
      </c>
      <c r="P147" s="15"/>
      <c r="Q147" s="16"/>
      <c r="R147" s="4"/>
      <c r="S147" s="6"/>
      <c r="T147"/>
      <c r="U147"/>
      <c r="V147"/>
      <c r="W147"/>
      <c r="X147"/>
      <c r="Y147"/>
      <c r="Z147"/>
    </row>
    <row r="148" spans="1:26" ht="19.5" thickBot="1" x14ac:dyDescent="0.35">
      <c r="A148" s="9"/>
      <c r="B148" s="10" t="s">
        <v>154</v>
      </c>
      <c r="C148" s="10"/>
      <c r="D148" s="10"/>
      <c r="E148" s="10"/>
      <c r="F148" s="10"/>
      <c r="G148" s="10"/>
      <c r="H148" s="10"/>
      <c r="I148" s="17" t="s">
        <v>8</v>
      </c>
      <c r="J148" s="18" t="s">
        <v>141</v>
      </c>
      <c r="K148" s="18"/>
      <c r="L148" s="18"/>
      <c r="M148" s="18"/>
      <c r="N148" s="13"/>
      <c r="O148" s="13"/>
      <c r="P148" s="13"/>
      <c r="Q148" s="13"/>
      <c r="R148" s="13"/>
      <c r="S148" s="19"/>
      <c r="T148"/>
      <c r="U148"/>
      <c r="V148"/>
      <c r="W148"/>
      <c r="X148"/>
      <c r="Y148"/>
      <c r="Z148"/>
    </row>
    <row r="149" spans="1:26" ht="19.5" x14ac:dyDescent="0.35">
      <c r="A149" s="9"/>
      <c r="B149" s="20" t="s">
        <v>155</v>
      </c>
      <c r="C149" s="21"/>
      <c r="D149" s="21"/>
      <c r="E149" s="21"/>
      <c r="F149" s="21"/>
      <c r="G149" s="21"/>
      <c r="H149" s="22"/>
      <c r="I149" s="13"/>
      <c r="J149" s="23" t="s">
        <v>48</v>
      </c>
      <c r="K149" s="23"/>
      <c r="L149" s="23"/>
      <c r="M149" s="23"/>
      <c r="N149" s="13"/>
      <c r="O149" s="13"/>
      <c r="P149" s="13"/>
      <c r="Q149" s="13"/>
      <c r="R149" s="13"/>
      <c r="S149" s="19"/>
      <c r="T149"/>
      <c r="U149"/>
      <c r="V149"/>
      <c r="W149"/>
      <c r="X149"/>
      <c r="Y149"/>
      <c r="Z149"/>
    </row>
    <row r="150" spans="1:26" ht="20.25" thickBot="1" x14ac:dyDescent="0.4">
      <c r="A150" s="9"/>
      <c r="B150" s="24" t="s">
        <v>156</v>
      </c>
      <c r="C150" s="25"/>
      <c r="D150" s="25"/>
      <c r="E150" s="25"/>
      <c r="F150" s="25"/>
      <c r="G150" s="25"/>
      <c r="H150" s="26"/>
      <c r="I150" s="13"/>
      <c r="J150" s="13"/>
      <c r="K150" s="13"/>
      <c r="L150" s="13"/>
      <c r="M150" s="13"/>
      <c r="N150" s="13">
        <v>370</v>
      </c>
      <c r="O150" s="13"/>
      <c r="P150" s="13"/>
      <c r="Q150" s="13"/>
      <c r="R150" s="13"/>
      <c r="S150" s="19"/>
      <c r="T150"/>
      <c r="U150"/>
      <c r="V150"/>
      <c r="W150"/>
      <c r="X150"/>
      <c r="Y150"/>
      <c r="Z150"/>
    </row>
    <row r="151" spans="1:26" ht="15.75" thickBot="1" x14ac:dyDescent="0.3">
      <c r="A151" s="9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9"/>
      <c r="T151"/>
      <c r="U151"/>
      <c r="V151"/>
      <c r="W151"/>
      <c r="X151"/>
      <c r="Y151"/>
      <c r="Z151"/>
    </row>
    <row r="152" spans="1:26" ht="15.75" x14ac:dyDescent="0.25">
      <c r="A152" s="27"/>
      <c r="B152" s="28" t="s">
        <v>13</v>
      </c>
      <c r="C152" s="29" t="s">
        <v>14</v>
      </c>
      <c r="D152" s="29" t="s">
        <v>15</v>
      </c>
      <c r="E152" s="29" t="s">
        <v>16</v>
      </c>
      <c r="F152" s="29" t="s">
        <v>17</v>
      </c>
      <c r="G152" s="29" t="s">
        <v>17</v>
      </c>
      <c r="H152" s="29" t="s">
        <v>18</v>
      </c>
      <c r="I152" s="29" t="s">
        <v>18</v>
      </c>
      <c r="J152" s="29" t="s">
        <v>19</v>
      </c>
      <c r="K152" s="29" t="s">
        <v>19</v>
      </c>
      <c r="L152" s="29" t="s">
        <v>19</v>
      </c>
      <c r="M152" s="29" t="s">
        <v>20</v>
      </c>
      <c r="N152" s="29" t="s">
        <v>21</v>
      </c>
      <c r="O152" s="30" t="s">
        <v>22</v>
      </c>
      <c r="P152" s="30"/>
      <c r="Q152" s="30"/>
      <c r="R152" s="30"/>
      <c r="S152" s="31"/>
      <c r="T152"/>
      <c r="U152"/>
      <c r="V152"/>
      <c r="W152"/>
      <c r="X152"/>
      <c r="Y152"/>
      <c r="Z152"/>
    </row>
    <row r="153" spans="1:26" ht="16.5" thickBot="1" x14ac:dyDescent="0.3">
      <c r="A153" s="27"/>
      <c r="B153" s="34"/>
      <c r="C153" s="35"/>
      <c r="D153" s="35"/>
      <c r="E153" s="35"/>
      <c r="F153" s="35"/>
      <c r="G153" s="35" t="s">
        <v>23</v>
      </c>
      <c r="H153" s="35"/>
      <c r="I153" s="35" t="s">
        <v>23</v>
      </c>
      <c r="J153" s="35" t="s">
        <v>61</v>
      </c>
      <c r="K153" s="35" t="s">
        <v>62</v>
      </c>
      <c r="L153" s="35" t="s">
        <v>63</v>
      </c>
      <c r="M153" s="35"/>
      <c r="N153" s="35"/>
      <c r="O153" s="35" t="s">
        <v>27</v>
      </c>
      <c r="P153" s="35" t="s">
        <v>61</v>
      </c>
      <c r="Q153" s="35" t="s">
        <v>62</v>
      </c>
      <c r="R153" s="35" t="s">
        <v>63</v>
      </c>
      <c r="S153" s="36" t="s">
        <v>28</v>
      </c>
      <c r="T153"/>
      <c r="U153"/>
      <c r="V153"/>
      <c r="W153"/>
      <c r="X153"/>
      <c r="Y153"/>
      <c r="Z153"/>
    </row>
    <row r="154" spans="1:26" ht="9" customHeight="1" x14ac:dyDescent="0.25">
      <c r="A154" s="37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9"/>
      <c r="T154"/>
      <c r="U154"/>
      <c r="V154"/>
      <c r="W154"/>
      <c r="X154"/>
      <c r="Y154"/>
      <c r="Z154"/>
    </row>
    <row r="155" spans="1:26" s="52" customFormat="1" ht="19.5" x14ac:dyDescent="0.35">
      <c r="A155" s="40"/>
      <c r="B155" s="41">
        <v>0.74166666666667203</v>
      </c>
      <c r="C155" s="78"/>
      <c r="D155" s="43" t="s">
        <v>67</v>
      </c>
      <c r="E155" s="44">
        <v>61</v>
      </c>
      <c r="F155" s="53" t="s">
        <v>148</v>
      </c>
      <c r="G155" s="53">
        <v>222755</v>
      </c>
      <c r="H155" s="53" t="s">
        <v>149</v>
      </c>
      <c r="I155" s="53">
        <v>48793</v>
      </c>
      <c r="J155" s="47"/>
      <c r="K155" s="47">
        <v>244</v>
      </c>
      <c r="L155" s="47"/>
      <c r="M155" s="47">
        <v>54</v>
      </c>
      <c r="N155" s="48">
        <f>SUM(J155:L155)/3.7</f>
        <v>65.945945945945937</v>
      </c>
      <c r="O155" s="49" t="s">
        <v>31</v>
      </c>
      <c r="P155" s="49"/>
      <c r="Q155" s="49" t="s">
        <v>31</v>
      </c>
      <c r="R155" s="49"/>
      <c r="S155" s="50"/>
    </row>
    <row r="156" spans="1:26" s="52" customFormat="1" ht="19.5" x14ac:dyDescent="0.35">
      <c r="A156" s="40"/>
      <c r="B156" s="41">
        <v>0.75277777777778399</v>
      </c>
      <c r="C156" s="78"/>
      <c r="D156" s="43" t="s">
        <v>64</v>
      </c>
      <c r="E156" s="44">
        <v>791</v>
      </c>
      <c r="F156" s="53" t="s">
        <v>150</v>
      </c>
      <c r="G156" s="53">
        <v>258393</v>
      </c>
      <c r="H156" s="53" t="s">
        <v>151</v>
      </c>
      <c r="I156" s="53">
        <v>36965</v>
      </c>
      <c r="J156" s="47">
        <v>244</v>
      </c>
      <c r="K156" s="47"/>
      <c r="L156" s="47"/>
      <c r="M156" s="47">
        <v>52</v>
      </c>
      <c r="N156" s="48">
        <f>SUM(J156:L156)/3.7</f>
        <v>65.945945945945937</v>
      </c>
      <c r="O156" s="49" t="s">
        <v>37</v>
      </c>
      <c r="P156" s="49" t="s">
        <v>31</v>
      </c>
      <c r="Q156" s="49"/>
      <c r="R156" s="49"/>
      <c r="S156" s="50"/>
    </row>
    <row r="157" spans="1:26" s="52" customFormat="1" ht="19.5" x14ac:dyDescent="0.35">
      <c r="A157" s="40"/>
      <c r="B157" s="41">
        <v>0.74722222222222801</v>
      </c>
      <c r="C157" s="78"/>
      <c r="D157" s="43" t="s">
        <v>64</v>
      </c>
      <c r="E157" s="44">
        <v>863</v>
      </c>
      <c r="F157" s="45" t="s">
        <v>152</v>
      </c>
      <c r="G157" s="45">
        <v>10766</v>
      </c>
      <c r="H157" s="45" t="s">
        <v>153</v>
      </c>
      <c r="I157" s="45">
        <v>28969</v>
      </c>
      <c r="J157" s="47">
        <v>228</v>
      </c>
      <c r="K157" s="47"/>
      <c r="L157" s="47"/>
      <c r="M157" s="47">
        <v>50</v>
      </c>
      <c r="N157" s="48">
        <f>SUM(J157:L157)/3.7</f>
        <v>61.621621621621621</v>
      </c>
      <c r="O157" s="49" t="s">
        <v>41</v>
      </c>
      <c r="P157" s="49" t="s">
        <v>37</v>
      </c>
      <c r="Q157" s="49"/>
      <c r="R157" s="49"/>
      <c r="S157" s="50"/>
    </row>
    <row r="158" spans="1:26" s="52" customFormat="1" ht="19.5" x14ac:dyDescent="0.35">
      <c r="A158" s="40"/>
      <c r="B158" s="41">
        <v>0.7583333333333333</v>
      </c>
      <c r="C158" s="56" t="s">
        <v>44</v>
      </c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9"/>
      <c r="P158" s="49"/>
      <c r="Q158" s="49"/>
      <c r="R158" s="49"/>
      <c r="S158" s="50"/>
    </row>
    <row r="159" spans="1:26" ht="9" customHeight="1" thickBot="1" x14ac:dyDescent="0.3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3"/>
      <c r="T159"/>
      <c r="U159"/>
      <c r="V159"/>
      <c r="W159"/>
      <c r="X159"/>
      <c r="Y159"/>
      <c r="Z159"/>
    </row>
    <row r="160" spans="1:26" ht="15.75" thickBot="1" x14ac:dyDescent="0.3">
      <c r="T160"/>
      <c r="U160"/>
      <c r="V160"/>
      <c r="W160"/>
      <c r="X160"/>
      <c r="Y160"/>
      <c r="Z160"/>
    </row>
    <row r="161" spans="1:26" ht="26.25" thickBot="1" x14ac:dyDescent="0.4">
      <c r="A161" s="1"/>
      <c r="B161" s="2" t="s">
        <v>0</v>
      </c>
      <c r="C161" s="2"/>
      <c r="D161" s="2"/>
      <c r="E161" s="2"/>
      <c r="F161" s="2"/>
      <c r="G161" s="2"/>
      <c r="H161" s="2"/>
      <c r="I161" s="3" t="s">
        <v>1</v>
      </c>
      <c r="J161" s="3"/>
      <c r="K161" s="3"/>
      <c r="L161" s="3"/>
      <c r="M161" s="3"/>
      <c r="N161" s="3"/>
      <c r="O161" s="4" t="s">
        <v>2</v>
      </c>
      <c r="P161" s="5"/>
      <c r="Q161" s="6"/>
      <c r="R161" s="7"/>
      <c r="S161" s="7"/>
      <c r="T161"/>
      <c r="U161"/>
      <c r="V161"/>
      <c r="W161"/>
      <c r="X161"/>
      <c r="Y161"/>
      <c r="Z161"/>
    </row>
    <row r="162" spans="1:26" ht="20.25" thickBot="1" x14ac:dyDescent="0.4">
      <c r="A162" s="9"/>
      <c r="B162" s="10" t="s">
        <v>3</v>
      </c>
      <c r="C162" s="10"/>
      <c r="D162" s="10"/>
      <c r="E162" s="10"/>
      <c r="F162" s="10"/>
      <c r="G162" s="10"/>
      <c r="H162" s="10"/>
      <c r="I162" s="11" t="s">
        <v>4</v>
      </c>
      <c r="J162" s="12" t="s">
        <v>101</v>
      </c>
      <c r="K162" s="12"/>
      <c r="L162" s="12"/>
      <c r="M162" s="12"/>
      <c r="N162" s="13"/>
      <c r="O162" s="14" t="s">
        <v>6</v>
      </c>
      <c r="P162" s="15"/>
      <c r="Q162" s="16"/>
      <c r="R162" s="4"/>
      <c r="S162" s="6"/>
      <c r="T162"/>
      <c r="U162"/>
      <c r="V162"/>
      <c r="W162"/>
      <c r="X162"/>
      <c r="Y162"/>
      <c r="Z162"/>
    </row>
    <row r="163" spans="1:26" ht="19.5" thickBot="1" x14ac:dyDescent="0.35">
      <c r="A163" s="9"/>
      <c r="B163" s="10" t="s">
        <v>157</v>
      </c>
      <c r="C163" s="10"/>
      <c r="D163" s="10"/>
      <c r="E163" s="10"/>
      <c r="F163" s="10"/>
      <c r="G163" s="10"/>
      <c r="H163" s="10"/>
      <c r="I163" s="17" t="s">
        <v>8</v>
      </c>
      <c r="J163" s="18" t="s">
        <v>103</v>
      </c>
      <c r="K163" s="18"/>
      <c r="L163" s="18"/>
      <c r="M163" s="18"/>
      <c r="N163" s="13"/>
      <c r="O163" s="13"/>
      <c r="P163" s="13"/>
      <c r="Q163" s="13"/>
      <c r="R163" s="13"/>
      <c r="S163" s="19"/>
      <c r="T163"/>
      <c r="U163"/>
      <c r="V163"/>
      <c r="W163"/>
      <c r="X163"/>
      <c r="Y163"/>
      <c r="Z163"/>
    </row>
    <row r="164" spans="1:26" ht="19.5" x14ac:dyDescent="0.35">
      <c r="A164" s="9"/>
      <c r="B164" s="20" t="s">
        <v>59</v>
      </c>
      <c r="C164" s="21"/>
      <c r="D164" s="21"/>
      <c r="E164" s="21"/>
      <c r="F164" s="21"/>
      <c r="G164" s="21"/>
      <c r="H164" s="22"/>
      <c r="I164" s="13"/>
      <c r="J164" s="23" t="s">
        <v>48</v>
      </c>
      <c r="K164" s="23"/>
      <c r="L164" s="23"/>
      <c r="M164" s="23"/>
      <c r="N164" s="13">
        <v>370</v>
      </c>
      <c r="O164" s="13"/>
      <c r="P164" s="13"/>
      <c r="Q164" s="13"/>
      <c r="R164" s="13"/>
      <c r="S164" s="19"/>
      <c r="T164"/>
      <c r="U164"/>
      <c r="V164"/>
      <c r="W164"/>
      <c r="X164"/>
      <c r="Y164"/>
      <c r="Z164"/>
    </row>
    <row r="165" spans="1:26" ht="20.25" thickBot="1" x14ac:dyDescent="0.4">
      <c r="A165" s="9"/>
      <c r="B165" s="24" t="s">
        <v>158</v>
      </c>
      <c r="C165" s="25"/>
      <c r="D165" s="25"/>
      <c r="E165" s="25"/>
      <c r="F165" s="25"/>
      <c r="G165" s="25"/>
      <c r="H165" s="26"/>
      <c r="I165" s="13"/>
      <c r="J165" s="13"/>
      <c r="K165" s="13"/>
      <c r="L165" s="13"/>
      <c r="M165" s="13"/>
      <c r="N165" s="13">
        <v>380</v>
      </c>
      <c r="O165" s="13"/>
      <c r="P165" s="13"/>
      <c r="Q165" s="13"/>
      <c r="R165" s="13"/>
      <c r="S165" s="19"/>
      <c r="T165"/>
      <c r="U165"/>
      <c r="V165"/>
      <c r="W165"/>
      <c r="X165"/>
      <c r="Y165"/>
      <c r="Z165"/>
    </row>
    <row r="166" spans="1:26" ht="15.75" thickBot="1" x14ac:dyDescent="0.3">
      <c r="A166" s="9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9"/>
      <c r="T166"/>
      <c r="U166"/>
      <c r="V166"/>
      <c r="W166"/>
      <c r="X166"/>
      <c r="Y166"/>
      <c r="Z166"/>
    </row>
    <row r="167" spans="1:26" ht="15.75" x14ac:dyDescent="0.25">
      <c r="A167" s="27"/>
      <c r="B167" s="28" t="s">
        <v>13</v>
      </c>
      <c r="C167" s="29" t="s">
        <v>14</v>
      </c>
      <c r="D167" s="29" t="s">
        <v>15</v>
      </c>
      <c r="E167" s="29" t="s">
        <v>16</v>
      </c>
      <c r="F167" s="29" t="s">
        <v>17</v>
      </c>
      <c r="G167" s="29" t="s">
        <v>17</v>
      </c>
      <c r="H167" s="29" t="s">
        <v>18</v>
      </c>
      <c r="I167" s="29" t="s">
        <v>18</v>
      </c>
      <c r="J167" s="29" t="s">
        <v>19</v>
      </c>
      <c r="K167" s="29" t="s">
        <v>19</v>
      </c>
      <c r="L167" s="29" t="s">
        <v>19</v>
      </c>
      <c r="M167" s="29" t="s">
        <v>20</v>
      </c>
      <c r="N167" s="29" t="s">
        <v>21</v>
      </c>
      <c r="O167" s="30" t="s">
        <v>22</v>
      </c>
      <c r="P167" s="30"/>
      <c r="Q167" s="30"/>
      <c r="R167" s="30"/>
      <c r="S167" s="31"/>
      <c r="T167"/>
      <c r="U167"/>
      <c r="V167"/>
      <c r="W167"/>
      <c r="X167"/>
      <c r="Y167"/>
      <c r="Z167"/>
    </row>
    <row r="168" spans="1:26" ht="16.5" thickBot="1" x14ac:dyDescent="0.3">
      <c r="A168" s="27"/>
      <c r="B168" s="34"/>
      <c r="C168" s="35"/>
      <c r="D168" s="35"/>
      <c r="E168" s="35"/>
      <c r="F168" s="35"/>
      <c r="G168" s="35" t="s">
        <v>23</v>
      </c>
      <c r="H168" s="35"/>
      <c r="I168" s="35" t="s">
        <v>23</v>
      </c>
      <c r="J168" s="35" t="s">
        <v>61</v>
      </c>
      <c r="K168" s="35" t="s">
        <v>62</v>
      </c>
      <c r="L168" s="35" t="s">
        <v>63</v>
      </c>
      <c r="M168" s="35"/>
      <c r="N168" s="35"/>
      <c r="O168" s="35" t="s">
        <v>27</v>
      </c>
      <c r="P168" s="35" t="s">
        <v>61</v>
      </c>
      <c r="Q168" s="35" t="s">
        <v>62</v>
      </c>
      <c r="R168" s="35" t="s">
        <v>63</v>
      </c>
      <c r="S168" s="36" t="s">
        <v>28</v>
      </c>
      <c r="T168"/>
      <c r="U168"/>
      <c r="V168"/>
      <c r="W168"/>
      <c r="X168"/>
      <c r="Y168"/>
      <c r="Z168"/>
    </row>
    <row r="169" spans="1:26" ht="9" customHeight="1" x14ac:dyDescent="0.25">
      <c r="A169" s="37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9"/>
      <c r="T169"/>
      <c r="U169"/>
      <c r="V169"/>
      <c r="W169"/>
      <c r="X169"/>
      <c r="Y169"/>
      <c r="Z169"/>
    </row>
    <row r="170" spans="1:26" s="52" customFormat="1" ht="19.5" x14ac:dyDescent="0.35">
      <c r="A170" s="40"/>
      <c r="B170" s="41">
        <v>0.686111111111112</v>
      </c>
      <c r="C170" s="79" t="s">
        <v>159</v>
      </c>
      <c r="D170" s="43" t="s">
        <v>64</v>
      </c>
      <c r="E170" s="44">
        <v>551</v>
      </c>
      <c r="F170" s="45" t="s">
        <v>160</v>
      </c>
      <c r="G170" s="45">
        <v>281859</v>
      </c>
      <c r="H170" s="45" t="s">
        <v>161</v>
      </c>
      <c r="I170" s="45">
        <v>50380</v>
      </c>
      <c r="J170" s="47">
        <v>254.5</v>
      </c>
      <c r="K170" s="47"/>
      <c r="L170" s="47"/>
      <c r="M170" s="47">
        <v>40.5</v>
      </c>
      <c r="N170" s="48">
        <f>SUM(J170:L170)/3.8</f>
        <v>66.973684210526315</v>
      </c>
      <c r="O170" s="49" t="s">
        <v>31</v>
      </c>
      <c r="P170" s="49"/>
      <c r="Q170" s="49"/>
      <c r="R170" s="49"/>
      <c r="S170" s="50"/>
    </row>
    <row r="171" spans="1:26" s="52" customFormat="1" ht="19.5" x14ac:dyDescent="0.35">
      <c r="A171" s="40"/>
      <c r="B171" s="41">
        <v>0.65972222222222199</v>
      </c>
      <c r="C171" s="80" t="s">
        <v>162</v>
      </c>
      <c r="D171" s="67" t="s">
        <v>63</v>
      </c>
      <c r="E171" s="44">
        <v>268</v>
      </c>
      <c r="F171" s="53" t="s">
        <v>163</v>
      </c>
      <c r="G171" s="45">
        <v>51144</v>
      </c>
      <c r="H171" s="53" t="s">
        <v>164</v>
      </c>
      <c r="I171" s="53">
        <v>44047</v>
      </c>
      <c r="J171" s="47"/>
      <c r="K171" s="47"/>
      <c r="L171" s="47">
        <v>223</v>
      </c>
      <c r="M171" s="47">
        <v>34</v>
      </c>
      <c r="N171" s="48">
        <f>SUM(J171:L171)/3.7</f>
        <v>60.270270270270267</v>
      </c>
      <c r="O171" s="49"/>
      <c r="P171" s="49"/>
      <c r="Q171" s="49"/>
      <c r="R171" s="49"/>
      <c r="S171" s="50"/>
    </row>
    <row r="172" spans="1:26" s="52" customFormat="1" ht="19.5" x14ac:dyDescent="0.35">
      <c r="A172" s="40"/>
      <c r="B172" s="41">
        <v>0.69166666666666798</v>
      </c>
      <c r="C172" s="73" t="s">
        <v>44</v>
      </c>
      <c r="D172" s="43"/>
      <c r="E172" s="44"/>
      <c r="F172" s="53"/>
      <c r="G172" s="45"/>
      <c r="H172" s="53"/>
      <c r="I172" s="53"/>
      <c r="J172" s="47"/>
      <c r="K172" s="47"/>
      <c r="L172" s="47"/>
      <c r="M172" s="47"/>
      <c r="N172" s="47"/>
      <c r="O172" s="49"/>
      <c r="P172" s="49"/>
      <c r="Q172" s="49"/>
      <c r="R172" s="49"/>
      <c r="S172" s="50"/>
    </row>
    <row r="173" spans="1:26" ht="7.5" customHeight="1" thickBot="1" x14ac:dyDescent="0.3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3"/>
      <c r="T173"/>
      <c r="U173"/>
      <c r="V173"/>
      <c r="W173"/>
      <c r="X173"/>
      <c r="Y173"/>
      <c r="Z173"/>
    </row>
    <row r="174" spans="1:26" ht="15.75" thickBot="1" x14ac:dyDescent="0.3">
      <c r="T174"/>
      <c r="U174"/>
      <c r="V174"/>
      <c r="W174"/>
      <c r="X174"/>
      <c r="Y174"/>
      <c r="Z174"/>
    </row>
    <row r="175" spans="1:26" ht="26.25" thickBot="1" x14ac:dyDescent="0.4">
      <c r="A175" s="1"/>
      <c r="B175" s="2" t="s">
        <v>0</v>
      </c>
      <c r="C175" s="2"/>
      <c r="D175" s="2"/>
      <c r="E175" s="2"/>
      <c r="F175" s="2"/>
      <c r="G175" s="2"/>
      <c r="H175" s="2"/>
      <c r="I175" s="3" t="s">
        <v>1</v>
      </c>
      <c r="J175" s="3"/>
      <c r="K175" s="3"/>
      <c r="L175" s="3"/>
      <c r="M175" s="3"/>
      <c r="N175" s="3"/>
      <c r="O175" s="4" t="s">
        <v>2</v>
      </c>
      <c r="P175" s="5"/>
      <c r="Q175" s="6"/>
      <c r="R175" s="7"/>
      <c r="S175" s="7"/>
      <c r="T175"/>
      <c r="U175"/>
      <c r="V175"/>
      <c r="W175"/>
      <c r="X175"/>
      <c r="Y175"/>
      <c r="Z175"/>
    </row>
    <row r="176" spans="1:26" ht="20.25" thickBot="1" x14ac:dyDescent="0.4">
      <c r="A176" s="9"/>
      <c r="B176" s="10" t="s">
        <v>3</v>
      </c>
      <c r="C176" s="10"/>
      <c r="D176" s="10"/>
      <c r="E176" s="10"/>
      <c r="F176" s="10"/>
      <c r="G176" s="10"/>
      <c r="H176" s="10"/>
      <c r="I176" s="11" t="s">
        <v>4</v>
      </c>
      <c r="J176" s="12" t="s">
        <v>101</v>
      </c>
      <c r="K176" s="12"/>
      <c r="L176" s="12"/>
      <c r="M176" s="12"/>
      <c r="N176" s="13"/>
      <c r="O176" s="14" t="s">
        <v>6</v>
      </c>
      <c r="P176" s="15"/>
      <c r="Q176" s="16"/>
      <c r="R176" s="4"/>
      <c r="S176" s="6"/>
      <c r="T176"/>
      <c r="U176"/>
      <c r="V176"/>
      <c r="W176"/>
      <c r="X176"/>
      <c r="Y176"/>
      <c r="Z176"/>
    </row>
    <row r="177" spans="1:26" ht="19.5" thickBot="1" x14ac:dyDescent="0.35">
      <c r="A177" s="9"/>
      <c r="B177" s="10" t="s">
        <v>165</v>
      </c>
      <c r="C177" s="10"/>
      <c r="D177" s="10"/>
      <c r="E177" s="10"/>
      <c r="F177" s="10"/>
      <c r="G177" s="10"/>
      <c r="H177" s="10"/>
      <c r="I177" s="17" t="s">
        <v>8</v>
      </c>
      <c r="J177" s="18" t="s">
        <v>103</v>
      </c>
      <c r="K177" s="18"/>
      <c r="L177" s="18"/>
      <c r="M177" s="18"/>
      <c r="N177" s="13"/>
      <c r="O177" s="13"/>
      <c r="P177" s="13"/>
      <c r="Q177" s="13"/>
      <c r="R177" s="13"/>
      <c r="S177" s="19"/>
      <c r="T177"/>
      <c r="U177"/>
      <c r="V177"/>
      <c r="W177"/>
      <c r="X177"/>
      <c r="Y177"/>
      <c r="Z177"/>
    </row>
    <row r="178" spans="1:26" ht="19.5" x14ac:dyDescent="0.35">
      <c r="A178" s="9"/>
      <c r="B178" s="20" t="s">
        <v>166</v>
      </c>
      <c r="C178" s="21"/>
      <c r="D178" s="21"/>
      <c r="E178" s="21"/>
      <c r="F178" s="21"/>
      <c r="G178" s="21"/>
      <c r="H178" s="22"/>
      <c r="I178" s="13"/>
      <c r="J178" s="23" t="s">
        <v>48</v>
      </c>
      <c r="K178" s="23"/>
      <c r="L178" s="23"/>
      <c r="M178" s="23"/>
      <c r="N178" s="13"/>
      <c r="O178" s="13"/>
      <c r="P178" s="13"/>
      <c r="Q178" s="13"/>
      <c r="R178" s="13"/>
      <c r="S178" s="19"/>
      <c r="T178"/>
      <c r="U178"/>
      <c r="V178"/>
      <c r="W178"/>
      <c r="X178"/>
      <c r="Y178"/>
      <c r="Z178"/>
    </row>
    <row r="179" spans="1:26" ht="20.25" thickBot="1" x14ac:dyDescent="0.4">
      <c r="A179" s="9"/>
      <c r="B179" s="24" t="s">
        <v>167</v>
      </c>
      <c r="C179" s="25"/>
      <c r="D179" s="25"/>
      <c r="E179" s="25"/>
      <c r="F179" s="25"/>
      <c r="G179" s="25"/>
      <c r="H179" s="26"/>
      <c r="I179" s="13"/>
      <c r="J179" s="13"/>
      <c r="K179" s="13"/>
      <c r="L179" s="13"/>
      <c r="M179" s="13"/>
      <c r="N179" s="13">
        <v>380</v>
      </c>
      <c r="O179" s="13"/>
      <c r="P179" s="13"/>
      <c r="Q179" s="13"/>
      <c r="R179" s="13"/>
      <c r="S179" s="19"/>
      <c r="T179"/>
      <c r="U179"/>
      <c r="V179"/>
      <c r="W179"/>
      <c r="X179"/>
      <c r="Y179"/>
      <c r="Z179"/>
    </row>
    <row r="180" spans="1:26" ht="15.75" thickBot="1" x14ac:dyDescent="0.3">
      <c r="A180" s="9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9"/>
      <c r="T180"/>
      <c r="U180"/>
      <c r="V180"/>
      <c r="W180"/>
      <c r="X180"/>
      <c r="Y180"/>
      <c r="Z180"/>
    </row>
    <row r="181" spans="1:26" ht="15.75" x14ac:dyDescent="0.25">
      <c r="A181" s="27"/>
      <c r="B181" s="28" t="s">
        <v>13</v>
      </c>
      <c r="C181" s="29" t="s">
        <v>14</v>
      </c>
      <c r="D181" s="29" t="s">
        <v>15</v>
      </c>
      <c r="E181" s="29" t="s">
        <v>16</v>
      </c>
      <c r="F181" s="29" t="s">
        <v>17</v>
      </c>
      <c r="G181" s="29" t="s">
        <v>17</v>
      </c>
      <c r="H181" s="29" t="s">
        <v>18</v>
      </c>
      <c r="I181" s="29" t="s">
        <v>18</v>
      </c>
      <c r="J181" s="29" t="s">
        <v>19</v>
      </c>
      <c r="K181" s="29" t="s">
        <v>19</v>
      </c>
      <c r="L181" s="29" t="s">
        <v>19</v>
      </c>
      <c r="M181" s="29" t="s">
        <v>20</v>
      </c>
      <c r="N181" s="29" t="s">
        <v>21</v>
      </c>
      <c r="O181" s="30" t="s">
        <v>22</v>
      </c>
      <c r="P181" s="30"/>
      <c r="Q181" s="30"/>
      <c r="R181" s="30"/>
      <c r="S181" s="31"/>
      <c r="T181"/>
      <c r="U181"/>
      <c r="V181"/>
      <c r="W181"/>
      <c r="X181"/>
      <c r="Y181"/>
      <c r="Z181"/>
    </row>
    <row r="182" spans="1:26" ht="16.5" thickBot="1" x14ac:dyDescent="0.3">
      <c r="A182" s="27"/>
      <c r="B182" s="34"/>
      <c r="C182" s="35"/>
      <c r="D182" s="35"/>
      <c r="E182" s="35"/>
      <c r="F182" s="35"/>
      <c r="G182" s="35" t="s">
        <v>23</v>
      </c>
      <c r="H182" s="35"/>
      <c r="I182" s="35" t="s">
        <v>23</v>
      </c>
      <c r="J182" s="35" t="s">
        <v>61</v>
      </c>
      <c r="K182" s="35" t="s">
        <v>62</v>
      </c>
      <c r="L182" s="35" t="s">
        <v>63</v>
      </c>
      <c r="M182" s="35"/>
      <c r="N182" s="35"/>
      <c r="O182" s="35" t="s">
        <v>27</v>
      </c>
      <c r="P182" s="35" t="s">
        <v>61</v>
      </c>
      <c r="Q182" s="35" t="s">
        <v>62</v>
      </c>
      <c r="R182" s="35" t="s">
        <v>63</v>
      </c>
      <c r="S182" s="36" t="s">
        <v>28</v>
      </c>
      <c r="T182"/>
      <c r="U182"/>
      <c r="V182"/>
      <c r="W182"/>
      <c r="X182"/>
      <c r="Y182"/>
      <c r="Z182"/>
    </row>
    <row r="183" spans="1:26" ht="8.25" customHeight="1" x14ac:dyDescent="0.25">
      <c r="A183" s="37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9"/>
      <c r="T183"/>
      <c r="U183"/>
      <c r="V183"/>
      <c r="W183"/>
      <c r="X183"/>
      <c r="Y183"/>
      <c r="Z183"/>
    </row>
    <row r="184" spans="1:26" s="52" customFormat="1" ht="19.5" x14ac:dyDescent="0.35">
      <c r="A184" s="40"/>
      <c r="B184" s="41">
        <v>0.54305555555555496</v>
      </c>
      <c r="C184" s="81" t="s">
        <v>26</v>
      </c>
      <c r="D184" s="43" t="s">
        <v>63</v>
      </c>
      <c r="E184" s="44">
        <v>337</v>
      </c>
      <c r="F184" s="53" t="s">
        <v>168</v>
      </c>
      <c r="G184" s="53">
        <v>42005</v>
      </c>
      <c r="H184" s="53" t="s">
        <v>169</v>
      </c>
      <c r="I184" s="53">
        <v>43873</v>
      </c>
      <c r="J184" s="47"/>
      <c r="K184" s="47"/>
      <c r="L184" s="47">
        <v>253</v>
      </c>
      <c r="M184" s="47">
        <v>54</v>
      </c>
      <c r="N184" s="48">
        <f>SUM(J184:L184)/3.8</f>
        <v>66.578947368421055</v>
      </c>
      <c r="O184" s="49" t="s">
        <v>31</v>
      </c>
      <c r="P184" s="49"/>
      <c r="Q184" s="49"/>
      <c r="R184" s="49"/>
      <c r="S184" s="50"/>
    </row>
    <row r="185" spans="1:26" s="52" customFormat="1" ht="19.5" x14ac:dyDescent="0.35">
      <c r="A185" s="40"/>
      <c r="B185" s="41">
        <v>0.68055555555555602</v>
      </c>
      <c r="C185" s="82" t="s">
        <v>26</v>
      </c>
      <c r="D185" s="67" t="s">
        <v>63</v>
      </c>
      <c r="E185" s="44">
        <v>268</v>
      </c>
      <c r="F185" s="53" t="s">
        <v>163</v>
      </c>
      <c r="G185" s="45">
        <v>51144</v>
      </c>
      <c r="H185" s="53" t="s">
        <v>164</v>
      </c>
      <c r="I185" s="53">
        <v>44047</v>
      </c>
      <c r="J185" s="47"/>
      <c r="K185" s="47"/>
      <c r="L185" s="47">
        <v>223</v>
      </c>
      <c r="M185" s="47">
        <v>34</v>
      </c>
      <c r="N185" s="48">
        <v>60.27</v>
      </c>
      <c r="O185" s="49" t="s">
        <v>37</v>
      </c>
      <c r="P185" s="49"/>
      <c r="Q185" s="49"/>
      <c r="R185" s="49"/>
      <c r="S185" s="50"/>
    </row>
    <row r="186" spans="1:26" s="52" customFormat="1" ht="19.5" x14ac:dyDescent="0.35">
      <c r="A186" s="40"/>
      <c r="B186" s="41">
        <v>0.67499999999999993</v>
      </c>
      <c r="C186" s="82" t="s">
        <v>26</v>
      </c>
      <c r="D186" s="43" t="s">
        <v>64</v>
      </c>
      <c r="E186" s="44">
        <v>553</v>
      </c>
      <c r="F186" s="45" t="s">
        <v>170</v>
      </c>
      <c r="G186" s="45">
        <v>356352</v>
      </c>
      <c r="H186" s="45" t="s">
        <v>171</v>
      </c>
      <c r="I186" s="45">
        <v>541451</v>
      </c>
      <c r="J186" s="47">
        <v>218</v>
      </c>
      <c r="K186" s="47"/>
      <c r="L186" s="47"/>
      <c r="M186" s="47">
        <v>46</v>
      </c>
      <c r="N186" s="48">
        <f>SUM(J186:L186)/3.8</f>
        <v>57.368421052631582</v>
      </c>
      <c r="O186" s="49" t="s">
        <v>41</v>
      </c>
      <c r="P186" s="49" t="s">
        <v>31</v>
      </c>
      <c r="Q186" s="49"/>
      <c r="R186" s="49"/>
      <c r="S186" s="50"/>
    </row>
    <row r="187" spans="1:26" s="52" customFormat="1" ht="19.5" x14ac:dyDescent="0.35">
      <c r="A187" s="40"/>
      <c r="B187" s="41">
        <v>0.686111111111112</v>
      </c>
      <c r="C187" s="73" t="s">
        <v>44</v>
      </c>
      <c r="D187" s="43"/>
      <c r="E187" s="44"/>
      <c r="F187" s="45"/>
      <c r="G187" s="45"/>
      <c r="H187" s="45"/>
      <c r="I187" s="45"/>
      <c r="J187" s="47"/>
      <c r="K187" s="47"/>
      <c r="L187" s="47"/>
      <c r="M187" s="47"/>
      <c r="N187" s="47"/>
      <c r="O187" s="49"/>
      <c r="P187" s="49"/>
      <c r="Q187" s="49"/>
      <c r="R187" s="49"/>
      <c r="S187" s="50"/>
    </row>
    <row r="188" spans="1:26" ht="9" customHeight="1" thickBot="1" x14ac:dyDescent="0.3">
      <c r="A188" s="61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3"/>
      <c r="T188"/>
      <c r="U188"/>
      <c r="V188"/>
      <c r="W188"/>
      <c r="X188"/>
      <c r="Y188"/>
      <c r="Z188"/>
    </row>
    <row r="189" spans="1:26" s="8" customFormat="1" x14ac:dyDescent="0.25"/>
  </sheetData>
  <mergeCells count="130">
    <mergeCell ref="B177:H177"/>
    <mergeCell ref="J177:M177"/>
    <mergeCell ref="B178:H178"/>
    <mergeCell ref="J178:M178"/>
    <mergeCell ref="B179:H179"/>
    <mergeCell ref="O181:S181"/>
    <mergeCell ref="O167:S167"/>
    <mergeCell ref="B175:H175"/>
    <mergeCell ref="I175:N175"/>
    <mergeCell ref="O175:Q175"/>
    <mergeCell ref="B176:H176"/>
    <mergeCell ref="J176:M176"/>
    <mergeCell ref="O176:Q176"/>
    <mergeCell ref="R176:S176"/>
    <mergeCell ref="R162:S162"/>
    <mergeCell ref="B163:H163"/>
    <mergeCell ref="J163:M163"/>
    <mergeCell ref="B164:H164"/>
    <mergeCell ref="J164:M164"/>
    <mergeCell ref="B165:H165"/>
    <mergeCell ref="B161:H161"/>
    <mergeCell ref="I161:N161"/>
    <mergeCell ref="O161:Q161"/>
    <mergeCell ref="B162:H162"/>
    <mergeCell ref="J162:M162"/>
    <mergeCell ref="O162:Q162"/>
    <mergeCell ref="B148:H148"/>
    <mergeCell ref="J148:M148"/>
    <mergeCell ref="B149:H149"/>
    <mergeCell ref="J149:M149"/>
    <mergeCell ref="B150:H150"/>
    <mergeCell ref="O152:S152"/>
    <mergeCell ref="O137:S137"/>
    <mergeCell ref="B146:H146"/>
    <mergeCell ref="I146:N146"/>
    <mergeCell ref="O146:Q146"/>
    <mergeCell ref="B147:H147"/>
    <mergeCell ref="J147:M147"/>
    <mergeCell ref="O147:Q147"/>
    <mergeCell ref="R147:S147"/>
    <mergeCell ref="R132:S132"/>
    <mergeCell ref="B133:H133"/>
    <mergeCell ref="J133:M133"/>
    <mergeCell ref="B134:H134"/>
    <mergeCell ref="J134:M134"/>
    <mergeCell ref="B135:H135"/>
    <mergeCell ref="B131:H131"/>
    <mergeCell ref="I131:N131"/>
    <mergeCell ref="O131:Q131"/>
    <mergeCell ref="B132:H132"/>
    <mergeCell ref="J132:M132"/>
    <mergeCell ref="O132:Q132"/>
    <mergeCell ref="B115:H115"/>
    <mergeCell ref="J115:M115"/>
    <mergeCell ref="B116:H116"/>
    <mergeCell ref="J116:M116"/>
    <mergeCell ref="B117:H117"/>
    <mergeCell ref="O119:S119"/>
    <mergeCell ref="O97:S97"/>
    <mergeCell ref="B113:H113"/>
    <mergeCell ref="I113:N113"/>
    <mergeCell ref="O113:Q113"/>
    <mergeCell ref="B114:H114"/>
    <mergeCell ref="J114:M114"/>
    <mergeCell ref="O114:Q114"/>
    <mergeCell ref="R114:S114"/>
    <mergeCell ref="R92:S92"/>
    <mergeCell ref="B93:H93"/>
    <mergeCell ref="J93:M93"/>
    <mergeCell ref="B94:H94"/>
    <mergeCell ref="J94:M94"/>
    <mergeCell ref="B95:H95"/>
    <mergeCell ref="B91:H91"/>
    <mergeCell ref="I91:N91"/>
    <mergeCell ref="O91:Q91"/>
    <mergeCell ref="B92:H92"/>
    <mergeCell ref="J92:M92"/>
    <mergeCell ref="O92:Q92"/>
    <mergeCell ref="B63:H63"/>
    <mergeCell ref="J63:M63"/>
    <mergeCell ref="B64:H64"/>
    <mergeCell ref="J64:M64"/>
    <mergeCell ref="B65:H65"/>
    <mergeCell ref="O67:S67"/>
    <mergeCell ref="O42:S42"/>
    <mergeCell ref="B61:H61"/>
    <mergeCell ref="I61:N61"/>
    <mergeCell ref="O61:Q61"/>
    <mergeCell ref="B62:H62"/>
    <mergeCell ref="J62:M62"/>
    <mergeCell ref="O62:Q62"/>
    <mergeCell ref="R62:S62"/>
    <mergeCell ref="R37:S37"/>
    <mergeCell ref="B38:H38"/>
    <mergeCell ref="J38:M38"/>
    <mergeCell ref="B39:H39"/>
    <mergeCell ref="J39:M39"/>
    <mergeCell ref="B40:H40"/>
    <mergeCell ref="B36:H36"/>
    <mergeCell ref="I36:N36"/>
    <mergeCell ref="O36:Q36"/>
    <mergeCell ref="B37:H37"/>
    <mergeCell ref="J37:M37"/>
    <mergeCell ref="O37:Q37"/>
    <mergeCell ref="B20:H20"/>
    <mergeCell ref="J20:M20"/>
    <mergeCell ref="B21:H21"/>
    <mergeCell ref="J21:M21"/>
    <mergeCell ref="B22:H22"/>
    <mergeCell ref="O24:S24"/>
    <mergeCell ref="O7:S7"/>
    <mergeCell ref="B18:H18"/>
    <mergeCell ref="I18:N18"/>
    <mergeCell ref="O18:Q18"/>
    <mergeCell ref="B19:H19"/>
    <mergeCell ref="J19:M19"/>
    <mergeCell ref="O19:Q19"/>
    <mergeCell ref="R19:S19"/>
    <mergeCell ref="R2:S2"/>
    <mergeCell ref="B3:H3"/>
    <mergeCell ref="J3:M3"/>
    <mergeCell ref="B4:H4"/>
    <mergeCell ref="J4:M4"/>
    <mergeCell ref="B5:H5"/>
    <mergeCell ref="B1:H1"/>
    <mergeCell ref="I1:N1"/>
    <mergeCell ref="O1:Q1"/>
    <mergeCell ref="B2:H2"/>
    <mergeCell ref="J2:M2"/>
    <mergeCell ref="O2:Q2"/>
  </mergeCells>
  <pageMargins left="0.19685039370078741" right="0.19685039370078741" top="0.19685039370078741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Aff CL WinterQ 190913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Debbie</cp:lastModifiedBy>
  <dcterms:created xsi:type="dcterms:W3CDTF">2013-09-19T18:50:39Z</dcterms:created>
  <dcterms:modified xsi:type="dcterms:W3CDTF">2013-09-19T18:53:13Z</dcterms:modified>
</cp:coreProperties>
</file>