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9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<sst xmlns="http://schemas.openxmlformats.org/spreadsheetml/2006/main" count="727" uniqueCount="192">
  <si>
    <t>Step by Step Dressage</t>
  </si>
  <si>
    <t xml:space="preserve"> @Royal Leisure Centre</t>
  </si>
  <si>
    <t xml:space="preserve">Starters: </t>
  </si>
  <si>
    <t>Thursday 18th November 2010</t>
  </si>
  <si>
    <t>Judge:</t>
  </si>
  <si>
    <t>Mrs Sally Price[4]</t>
  </si>
  <si>
    <t xml:space="preserve">Avr %      </t>
  </si>
  <si>
    <t>Class 1</t>
  </si>
  <si>
    <t>Writer:</t>
  </si>
  <si>
    <t>Mrs Jane Bwye</t>
  </si>
  <si>
    <t>STEP BY STEP</t>
  </si>
  <si>
    <t>INDOOR ARENA</t>
  </si>
  <si>
    <t>Preliminary 19 Winter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</si>
  <si>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</si>
  <si>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</si>
  <si>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</si>
  <si>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</si>
  <si>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</si>
  <si>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</si>
  <si>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</si>
  <si>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</si>
  <si>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</si>
  <si>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</si>
  <si>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</si>
  <si>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</si>
  <si>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</si>
  <si>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</si>
  <si>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</si>
  <si>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</si>
  <si>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</si>
  <si>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</si>
  <si>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</si>
  <si>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O</t>
  </si>
  <si>
    <t xml:space="preserve">Bella
</t>
  </si>
  <si>
    <t xml:space="preserve">Caroline Xuereb    8
215740    </t>
  </si>
  <si>
    <t>Will-I-Am
49838 05117</t>
  </si>
  <si>
    <t>Jackie Elkins    
333867    Rider</t>
  </si>
  <si>
    <t>2=</t>
  </si>
  <si>
    <t>Fielden Fellow
39224 12106</t>
  </si>
  <si>
    <t>Vicky Humber    7
240087 MrsB Dorward</t>
  </si>
  <si>
    <t>12G
Piebald</t>
  </si>
  <si>
    <t>Titan
50528 08119</t>
  </si>
  <si>
    <t>Tessa Seed    7
219487    Rider</t>
  </si>
  <si>
    <t>5G
WB</t>
  </si>
  <si>
    <t xml:space="preserve">Strider
</t>
  </si>
  <si>
    <t>Louisa Day    6
156205    Rider</t>
  </si>
  <si>
    <t>6G
WB</t>
  </si>
  <si>
    <t>Springmead Aberdare
47581 07114</t>
  </si>
  <si>
    <t>Petra Ingram    8
309273    Rider</t>
  </si>
  <si>
    <t>WD</t>
  </si>
  <si>
    <t>End</t>
  </si>
  <si>
    <t>Mrs Thelma Russell-Hayes[5]</t>
  </si>
  <si>
    <t>Class 2</t>
  </si>
  <si>
    <t>Jacqui 9-10 &amp; Jane Lemmon 10-end</t>
  </si>
  <si>
    <t>OUTDOOR ARENA 1</t>
  </si>
  <si>
    <t>Preliminary 15 Winter</t>
  </si>
  <si>
    <t>Wyvern of Bellhouse
47974 09118</t>
  </si>
  <si>
    <t>Alison Jones    7
94102    Rider</t>
  </si>
  <si>
    <t>7M
BSH</t>
  </si>
  <si>
    <t>John Lassetter Esq[3A]</t>
  </si>
  <si>
    <t>Class 3</t>
  </si>
  <si>
    <t>Mrs Valerie Jacks</t>
  </si>
  <si>
    <t>Novice 35 Winter</t>
  </si>
  <si>
    <t>DM</t>
  </si>
  <si>
    <t>Cronovone Bay
50164 06111</t>
  </si>
  <si>
    <t>Janine Lamy    6
170429    Rider</t>
  </si>
  <si>
    <t>6G
TB/ID by Orbis</t>
  </si>
  <si>
    <t>Stoic
49025 01112</t>
  </si>
  <si>
    <t>Mark Ruddock    2
19852   Carol Willis</t>
  </si>
  <si>
    <t>Dexter's Dignity
50960 03116</t>
  </si>
  <si>
    <t>Penny Sangster    5
73610    Rider</t>
  </si>
  <si>
    <t>Rhystyd Rocket Moon
50484 08110</t>
  </si>
  <si>
    <t>Natalie Pierce    3
48895    P Hunter</t>
  </si>
  <si>
    <t>5G  
Welsh Sec D</t>
  </si>
  <si>
    <t>R</t>
  </si>
  <si>
    <t>Harry Hotspot
40302 06115</t>
  </si>
  <si>
    <t>Jenny Moxham    7
228630    Rider</t>
  </si>
  <si>
    <t>14G
ISH</t>
  </si>
  <si>
    <t>Origan
44793 0910</t>
  </si>
  <si>
    <t>Carolyne Allen   8
286532    Rider</t>
  </si>
  <si>
    <t>8G
Selle Francais</t>
  </si>
  <si>
    <t>Almshorn
50564 08115</t>
  </si>
  <si>
    <t>Mrs Chloe Denny[4]</t>
  </si>
  <si>
    <t>Class 4</t>
  </si>
  <si>
    <t>Mrs Helen Dunn</t>
  </si>
  <si>
    <t>Novice 39 Winter</t>
  </si>
  <si>
    <t>Mrs Sally Merrison[1]</t>
  </si>
  <si>
    <t>Class 5</t>
  </si>
  <si>
    <t>Elementary 45 Winter</t>
  </si>
  <si>
    <t>It's Aero
46367 03111</t>
  </si>
  <si>
    <t>Caroline Leng    5
163260    Rider</t>
  </si>
  <si>
    <t>8G
Danish WB</t>
  </si>
  <si>
    <t>DG Lutsen
49228</t>
  </si>
  <si>
    <t xml:space="preserve">Frances Morrissey    7
324990    </t>
  </si>
  <si>
    <t>7G
Friesian</t>
  </si>
  <si>
    <t>Oliver
38303 09112</t>
  </si>
  <si>
    <t>Lynne Walkling    6
287377   Pat McEachen</t>
  </si>
  <si>
    <t xml:space="preserve">13G
TB x  </t>
  </si>
  <si>
    <t>Endymion Entrechat
45177 03118</t>
  </si>
  <si>
    <t>Slim Shady III
35418</t>
  </si>
  <si>
    <t>Cleone Stenhouse    6
213640    Rider</t>
  </si>
  <si>
    <t xml:space="preserve">Queimador Menezes de la Gesse
50693 </t>
  </si>
  <si>
    <t>Amy Stovold    1
38784    Helen Burgess</t>
  </si>
  <si>
    <t>Mid Sussex Vets McCloud
48239 10109</t>
  </si>
  <si>
    <t>Marie Arkell    7
314900    Rider</t>
  </si>
  <si>
    <t>11G
ID x TB</t>
  </si>
  <si>
    <t>DNA</t>
  </si>
  <si>
    <t>Mrs Barbara Amos[1]</t>
  </si>
  <si>
    <t>Class 6</t>
  </si>
  <si>
    <t>Mrs Lynne Hiscock</t>
  </si>
  <si>
    <t>Elementary 58 Winter</t>
  </si>
  <si>
    <t>Divalli
47588 08112</t>
  </si>
  <si>
    <t>Neil Hopkins    6
309354 Mr&amp;Mrs Hopkins</t>
  </si>
  <si>
    <t>9M
British Wblood</t>
  </si>
  <si>
    <t>5=</t>
  </si>
  <si>
    <t>3=</t>
  </si>
  <si>
    <t xml:space="preserve">End  </t>
  </si>
  <si>
    <t>Class 7</t>
  </si>
  <si>
    <t>Medium 61 Winter</t>
  </si>
  <si>
    <t>Don King
41493 09116</t>
  </si>
  <si>
    <t>Julia Wort    3
6904    Rider</t>
  </si>
  <si>
    <t>8G
Oldenburg</t>
  </si>
  <si>
    <t xml:space="preserve">Quadroneur
</t>
  </si>
  <si>
    <t>Melinda Ignatius    3
344893  Rider &amp; Sari Ignatius</t>
  </si>
  <si>
    <t xml:space="preserve">Wozzat
31706 </t>
  </si>
  <si>
    <t>Karen Dance    5
134023  Mrs S Dance</t>
  </si>
  <si>
    <t>10G
Unknown</t>
  </si>
  <si>
    <t>Class 8</t>
  </si>
  <si>
    <t>ALBION</t>
  </si>
  <si>
    <t>Medium 73 Winter Qualifier</t>
  </si>
  <si>
    <t>Maestro Menezes de la Gesse
50693</t>
  </si>
  <si>
    <t>Amy Stovold    1
38784  Helen Burgess</t>
  </si>
  <si>
    <t>Keystone Sandringham
37638</t>
  </si>
  <si>
    <t>Andrea Martin    5
140228    Rider</t>
  </si>
  <si>
    <t>8G
BHHS</t>
  </si>
  <si>
    <t xml:space="preserve">Louano
44083 </t>
  </si>
  <si>
    <t>Louise Spate    2
55972 Mr&amp;Mrs RSK Francis</t>
  </si>
  <si>
    <t>8G
Holstein</t>
  </si>
  <si>
    <t>Lover Boy
43308</t>
  </si>
  <si>
    <t>Debby Lush    1
47627    Rider</t>
  </si>
  <si>
    <t>9G
Hann xBelgianWB</t>
  </si>
  <si>
    <t xml:space="preserve">Faraon
17004 </t>
  </si>
  <si>
    <t>Vanessa Harrison    6
210021  Mrs P Bertelson</t>
  </si>
  <si>
    <t>18G
Andalusian</t>
  </si>
  <si>
    <t>Mrs Linda Whetstone[1]</t>
  </si>
  <si>
    <t>Class 9</t>
  </si>
  <si>
    <t>Mrs Sarah-Jane Cox</t>
  </si>
  <si>
    <t>AM 85   340
A100   320
JT   370
YRT   380</t>
  </si>
  <si>
    <t>Pick a Test  AM85/A100/FEI Jun Team &amp; YR Team</t>
  </si>
  <si>
    <t>A100</t>
  </si>
  <si>
    <t>Desiderata
17039</t>
  </si>
  <si>
    <t>Sarah Sjoholm-Patience   3
292516     Becky Whitcombe</t>
  </si>
  <si>
    <t>16M
Hanoverian</t>
  </si>
  <si>
    <t>AM85</t>
  </si>
  <si>
    <t xml:space="preserve">Alesandro
</t>
  </si>
  <si>
    <t>Warwick McLean    3
344885  Rider &amp; Andrew McLean</t>
  </si>
  <si>
    <t>Reno Star
38441 10119</t>
  </si>
  <si>
    <t>Brett Allen    4
319295    Rider</t>
  </si>
  <si>
    <t>JT</t>
  </si>
  <si>
    <t>Cavallino
21954 02113</t>
  </si>
  <si>
    <t>Sue Dale    3
9695    Rider</t>
  </si>
  <si>
    <t>13G
Holstein</t>
  </si>
  <si>
    <t>YRT</t>
  </si>
  <si>
    <t>Class 10</t>
  </si>
  <si>
    <t>BRITISH HORSE FEEDS</t>
  </si>
  <si>
    <t>Advanced Medium 98 Winter Qualifier</t>
  </si>
  <si>
    <t>AM98</t>
  </si>
  <si>
    <t>Wild Angel
44457</t>
  </si>
  <si>
    <t>Andrew Gould    1
24570 Mandy Crouch</t>
  </si>
  <si>
    <t>9M
Oldenburg</t>
  </si>
  <si>
    <t>Time Bandit
30658 02112</t>
  </si>
  <si>
    <t>Julia Buckle    3
2712    Rider</t>
  </si>
  <si>
    <t>10G
KWPN</t>
  </si>
  <si>
    <t>Jade
28759 06046</t>
  </si>
  <si>
    <t>Leah Beckett    2A
27626   Liz Connolly</t>
  </si>
  <si>
    <t>12M
PB Trakehner</t>
  </si>
  <si>
    <t>Class 11</t>
  </si>
  <si>
    <t xml:space="preserve">
FEI   380
GP   470
</t>
  </si>
  <si>
    <t>STEP BY STEP Pick a Test</t>
  </si>
  <si>
    <t>Any FEI Test  (PSG/Int I/Int II/GP)</t>
  </si>
  <si>
    <t>PSG</t>
  </si>
  <si>
    <t>Al Martino
25018 09106</t>
  </si>
  <si>
    <t xml:space="preserve">Leah Beckett    2A
27626   </t>
  </si>
  <si>
    <t>GP</t>
  </si>
  <si>
    <t>Aldemar
15098 02100</t>
  </si>
  <si>
    <t>Sarah Williams    2A
42005   Maria Walker</t>
  </si>
  <si>
    <t>INT I</t>
  </si>
  <si>
    <t>Twister 23
37174 06116</t>
  </si>
  <si>
    <t>Kayleigh Tuppen    3
178063    Rider</t>
  </si>
  <si>
    <t>INT II</t>
  </si>
  <si>
    <t xml:space="preserve">Niklas II
</t>
  </si>
  <si>
    <t xml:space="preserve">Henri Rouste    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</si>
</sst>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color indexed="52"/>
      <name val="Times New Roman"/>
      <family val="1"/>
    </font>
    <font>
      <b/>
      <i/>
      <sz val="10"/>
      <color indexed="61"/>
      <name val="Times New Roman"/>
      <family val="1"/>
    </font>
    <font>
      <b/>
      <i/>
      <sz val="10"/>
      <color indexed="57"/>
      <name val="Times New Roman"/>
      <family val="1"/>
    </font>
    <font>
      <b/>
      <i/>
      <sz val="10"/>
      <color indexed="49"/>
      <name val="Times New Roman"/>
      <family val="1"/>
    </font>
    <font>
      <b/>
      <i/>
      <sz val="10"/>
      <color indexed="4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wrapText="1"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0" fontId="15" fillId="0" borderId="26" xfId="0" applyFont="1" applyBorder="1" applyAlignment="1">
      <alignment/>
    </xf>
    <xf numFmtId="0" fontId="12" fillId="0" borderId="25" xfId="0" applyFont="1" applyBorder="1" applyAlignment="1">
      <alignment horizontal="left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2" fontId="12" fillId="0" borderId="19" xfId="0" applyNumberFormat="1" applyFont="1" applyBorder="1" applyAlignment="1">
      <alignment/>
    </xf>
    <xf numFmtId="0" fontId="16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wrapText="1"/>
    </xf>
    <xf numFmtId="0" fontId="3" fillId="0" borderId="0" xfId="0" applyFont="1" applyBorder="1" applyAlignment="1">
      <alignment horizontal="left" vertical="top"/>
    </xf>
    <xf numFmtId="20" fontId="12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20" fontId="12" fillId="0" borderId="2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6" fillId="0" borderId="18" xfId="0" applyFont="1" applyBorder="1" applyAlignment="1">
      <alignment horizontal="right"/>
    </xf>
    <xf numFmtId="0" fontId="12" fillId="0" borderId="28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4" fillId="0" borderId="25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0" fontId="19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="80" zoomScaleNormal="80" workbookViewId="0" topLeftCell="A1">
      <selection activeCell="A1" sqref="A1:F1"/>
    </sheetView>
  </sheetViews>
  <sheetFormatPr defaultColWidth="9.00390625" defaultRowHeight="15.75"/>
  <cols>
    <col min="1" max="1" width="7.25390625" style="78" bestFit="1" customWidth="1"/>
    <col min="2" max="2" width="5.875" style="78" bestFit="1" customWidth="1"/>
    <col min="3" max="3" width="5.125" style="78" bestFit="1" customWidth="1"/>
    <col min="4" max="4" width="6.125" style="78" bestFit="1" customWidth="1"/>
    <col min="5" max="5" width="26.25390625" style="78" customWidth="1"/>
    <col min="6" max="6" width="25.625" style="78" bestFit="1" customWidth="1"/>
    <col min="7" max="7" width="14.75390625" style="78" bestFit="1" customWidth="1"/>
    <col min="8" max="10" width="7.75390625" style="78" customWidth="1"/>
    <col min="11" max="11" width="5.875" style="78" customWidth="1"/>
    <col min="12" max="12" width="7.875" style="78" customWidth="1"/>
    <col min="13" max="17" width="5.625" style="78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5</v>
      </c>
      <c r="Q1" s="8">
        <v>5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SUM(L10:L16)/Q1</f>
        <v>67.0909090909091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220</v>
      </c>
      <c r="P3" s="23"/>
      <c r="Q3" s="24"/>
    </row>
    <row r="4" spans="1:17" ht="19.5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6.7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/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0.4625000000000007</v>
      </c>
      <c r="B10" s="60"/>
      <c r="C10" s="61" t="s">
        <v>32</v>
      </c>
      <c r="D10" s="62">
        <v>554</v>
      </c>
      <c r="E10" s="63" t="s">
        <v>33</v>
      </c>
      <c r="F10" s="63" t="s">
        <v>34</v>
      </c>
      <c r="G10" s="63"/>
      <c r="H10" s="64">
        <v>150</v>
      </c>
      <c r="I10" s="64"/>
      <c r="J10" s="64"/>
      <c r="K10" s="64">
        <v>54</v>
      </c>
      <c r="L10" s="65">
        <f>SUM(H10:J10)/2.2</f>
        <v>68.18181818181817</v>
      </c>
      <c r="M10" s="66">
        <v>1</v>
      </c>
      <c r="N10" s="66">
        <v>1</v>
      </c>
      <c r="O10" s="66"/>
      <c r="P10" s="66"/>
      <c r="Q10" s="67"/>
    </row>
    <row r="11" spans="1:17" ht="26.25">
      <c r="A11" s="59">
        <v>0.47708333333333414</v>
      </c>
      <c r="B11" s="60"/>
      <c r="C11" s="61" t="s">
        <v>32</v>
      </c>
      <c r="D11" s="62">
        <v>516</v>
      </c>
      <c r="E11" s="63" t="s">
        <v>35</v>
      </c>
      <c r="F11" s="63" t="s">
        <v>36</v>
      </c>
      <c r="G11" s="68"/>
      <c r="H11" s="64">
        <v>149</v>
      </c>
      <c r="I11" s="64"/>
      <c r="J11" s="64"/>
      <c r="K11" s="64">
        <v>54</v>
      </c>
      <c r="L11" s="65">
        <f>SUM(H11:J11)/2.2</f>
        <v>67.72727272727272</v>
      </c>
      <c r="M11" s="66" t="s">
        <v>37</v>
      </c>
      <c r="N11" s="66" t="s">
        <v>37</v>
      </c>
      <c r="O11" s="66"/>
      <c r="P11" s="66"/>
      <c r="Q11" s="67"/>
    </row>
    <row r="12" spans="1:17" ht="26.25">
      <c r="A12" s="59">
        <v>0.48680555555555644</v>
      </c>
      <c r="B12" s="60"/>
      <c r="C12" s="61" t="s">
        <v>32</v>
      </c>
      <c r="D12" s="62">
        <v>795</v>
      </c>
      <c r="E12" s="63" t="s">
        <v>38</v>
      </c>
      <c r="F12" s="63" t="s">
        <v>39</v>
      </c>
      <c r="G12" s="63" t="s">
        <v>40</v>
      </c>
      <c r="H12" s="64">
        <v>149</v>
      </c>
      <c r="I12" s="64"/>
      <c r="J12" s="64"/>
      <c r="K12" s="64">
        <v>54</v>
      </c>
      <c r="L12" s="65">
        <f>SUM(H12:J12)/2.2</f>
        <v>67.72727272727272</v>
      </c>
      <c r="M12" s="66" t="s">
        <v>37</v>
      </c>
      <c r="N12" s="66" t="s">
        <v>37</v>
      </c>
      <c r="O12" s="66"/>
      <c r="P12" s="66"/>
      <c r="Q12" s="67"/>
    </row>
    <row r="13" spans="1:17" ht="26.25">
      <c r="A13" s="59">
        <v>0.472222222222223</v>
      </c>
      <c r="B13" s="60"/>
      <c r="C13" s="61" t="s">
        <v>32</v>
      </c>
      <c r="D13" s="62">
        <v>760</v>
      </c>
      <c r="E13" s="63" t="s">
        <v>41</v>
      </c>
      <c r="F13" s="63" t="s">
        <v>42</v>
      </c>
      <c r="G13" s="63" t="s">
        <v>43</v>
      </c>
      <c r="H13" s="64">
        <v>148</v>
      </c>
      <c r="I13" s="64"/>
      <c r="J13" s="64"/>
      <c r="K13" s="64">
        <v>54</v>
      </c>
      <c r="L13" s="65">
        <f>SUM(H13:J13)/2.2</f>
        <v>67.27272727272727</v>
      </c>
      <c r="M13" s="66">
        <v>4</v>
      </c>
      <c r="N13" s="66">
        <v>4</v>
      </c>
      <c r="O13" s="66"/>
      <c r="P13" s="66"/>
      <c r="Q13" s="67"/>
    </row>
    <row r="14" spans="1:17" ht="26.25">
      <c r="A14" s="59">
        <v>0.4819444444444453</v>
      </c>
      <c r="B14" s="60"/>
      <c r="C14" s="61" t="s">
        <v>32</v>
      </c>
      <c r="D14" s="62">
        <v>229</v>
      </c>
      <c r="E14" s="63" t="s">
        <v>44</v>
      </c>
      <c r="F14" s="63" t="s">
        <v>45</v>
      </c>
      <c r="G14" s="63" t="s">
        <v>46</v>
      </c>
      <c r="H14" s="64">
        <v>142</v>
      </c>
      <c r="I14" s="64"/>
      <c r="J14" s="64"/>
      <c r="K14" s="64">
        <v>52</v>
      </c>
      <c r="L14" s="65">
        <f>SUM(H14:J14)/2.2</f>
        <v>64.54545454545455</v>
      </c>
      <c r="M14" s="66">
        <v>5</v>
      </c>
      <c r="N14" s="66">
        <v>5</v>
      </c>
      <c r="O14" s="66"/>
      <c r="P14" s="66"/>
      <c r="Q14" s="67"/>
    </row>
    <row r="15" spans="1:17" ht="26.25">
      <c r="A15" s="59">
        <v>0.46736111111111184</v>
      </c>
      <c r="B15" s="60"/>
      <c r="C15" s="61" t="s">
        <v>32</v>
      </c>
      <c r="D15" s="62">
        <v>495</v>
      </c>
      <c r="E15" s="63" t="s">
        <v>47</v>
      </c>
      <c r="F15" s="63" t="s">
        <v>48</v>
      </c>
      <c r="G15" s="63"/>
      <c r="H15" s="64" t="s">
        <v>49</v>
      </c>
      <c r="I15" s="64"/>
      <c r="J15" s="64"/>
      <c r="K15" s="64"/>
      <c r="L15" s="65">
        <f>SUM(H15:J15)/2.2</f>
        <v>0</v>
      </c>
      <c r="M15" s="66" t="s">
        <v>49</v>
      </c>
      <c r="N15" s="66" t="s">
        <v>49</v>
      </c>
      <c r="O15" s="66"/>
      <c r="P15" s="66"/>
      <c r="Q15" s="67"/>
    </row>
    <row r="16" spans="1:17" ht="15.75">
      <c r="A16" s="59">
        <v>0.4916666666666676</v>
      </c>
      <c r="B16" s="64"/>
      <c r="C16" s="64"/>
      <c r="D16" s="64"/>
      <c r="E16" s="64" t="s">
        <v>50</v>
      </c>
      <c r="F16" s="64"/>
      <c r="G16" s="64"/>
      <c r="H16" s="64"/>
      <c r="I16" s="64"/>
      <c r="J16" s="64"/>
      <c r="K16" s="64"/>
      <c r="L16" s="65"/>
      <c r="M16" s="66"/>
      <c r="N16" s="66"/>
      <c r="O16" s="66"/>
      <c r="P16" s="66"/>
      <c r="Q16" s="67"/>
    </row>
    <row r="17" spans="1:17" ht="6.75" customHeight="1" thickBot="1">
      <c r="A17" s="69"/>
      <c r="B17" s="70"/>
      <c r="C17" s="71"/>
      <c r="D17" s="72"/>
      <c r="E17" s="73"/>
      <c r="F17" s="73"/>
      <c r="G17" s="74"/>
      <c r="H17" s="70"/>
      <c r="I17" s="70"/>
      <c r="J17" s="70"/>
      <c r="K17" s="70"/>
      <c r="L17" s="75"/>
      <c r="M17" s="76"/>
      <c r="N17" s="76"/>
      <c r="O17" s="76"/>
      <c r="P17" s="76"/>
      <c r="Q17" s="77"/>
    </row>
    <row r="18" ht="6.75" customHeight="1" thickBot="1"/>
    <row r="19" spans="1:17" ht="26.25" thickBot="1">
      <c r="A19" s="1" t="s">
        <v>0</v>
      </c>
      <c r="B19" s="2"/>
      <c r="C19" s="2"/>
      <c r="D19" s="2"/>
      <c r="E19" s="2"/>
      <c r="F19" s="2"/>
      <c r="G19" s="3" t="s">
        <v>1</v>
      </c>
      <c r="H19" s="3"/>
      <c r="I19" s="3"/>
      <c r="J19" s="3"/>
      <c r="K19" s="3"/>
      <c r="L19" s="4"/>
      <c r="M19" s="5" t="s">
        <v>2</v>
      </c>
      <c r="N19" s="6"/>
      <c r="O19" s="6"/>
      <c r="P19" s="7">
        <v>6</v>
      </c>
      <c r="Q19" s="8">
        <v>6</v>
      </c>
    </row>
    <row r="20" spans="1:17" ht="20.25" thickBot="1">
      <c r="A20" s="9" t="s">
        <v>3</v>
      </c>
      <c r="B20" s="10"/>
      <c r="C20" s="10"/>
      <c r="D20" s="10"/>
      <c r="E20" s="10"/>
      <c r="F20" s="10"/>
      <c r="G20" s="11" t="s">
        <v>4</v>
      </c>
      <c r="H20" s="12" t="s">
        <v>51</v>
      </c>
      <c r="I20" s="12"/>
      <c r="J20" s="12"/>
      <c r="K20" s="12"/>
      <c r="L20" s="13"/>
      <c r="M20" s="14" t="s">
        <v>6</v>
      </c>
      <c r="N20" s="15"/>
      <c r="O20" s="16"/>
      <c r="P20" s="17">
        <f>SUM(L28:L35)/Q19</f>
        <v>65.43478260869564</v>
      </c>
      <c r="Q20" s="18"/>
    </row>
    <row r="21" spans="1:17" ht="19.5" thickBot="1">
      <c r="A21" s="9" t="s">
        <v>52</v>
      </c>
      <c r="B21" s="10"/>
      <c r="C21" s="10"/>
      <c r="D21" s="10"/>
      <c r="E21" s="10"/>
      <c r="F21" s="10"/>
      <c r="G21" s="19" t="s">
        <v>8</v>
      </c>
      <c r="H21" s="79" t="s">
        <v>53</v>
      </c>
      <c r="I21" s="79"/>
      <c r="J21" s="79"/>
      <c r="K21" s="79"/>
      <c r="L21" s="21"/>
      <c r="M21" s="21"/>
      <c r="N21" s="22"/>
      <c r="O21" s="23">
        <v>230</v>
      </c>
      <c r="P21" s="23"/>
      <c r="Q21" s="24"/>
    </row>
    <row r="22" spans="1:17" ht="19.5">
      <c r="A22" s="25" t="s">
        <v>10</v>
      </c>
      <c r="B22" s="26"/>
      <c r="C22" s="26"/>
      <c r="D22" s="26"/>
      <c r="E22" s="26"/>
      <c r="F22" s="27"/>
      <c r="G22" s="28"/>
      <c r="H22" s="29" t="s">
        <v>54</v>
      </c>
      <c r="I22" s="29"/>
      <c r="J22" s="30"/>
      <c r="K22" s="30"/>
      <c r="L22" s="31"/>
      <c r="M22" s="32"/>
      <c r="N22" s="32"/>
      <c r="O22" s="33"/>
      <c r="P22" s="33"/>
      <c r="Q22" s="24"/>
    </row>
    <row r="23" spans="1:17" ht="20.25" customHeight="1" thickBot="1">
      <c r="A23" s="34" t="s">
        <v>55</v>
      </c>
      <c r="B23" s="35"/>
      <c r="C23" s="35"/>
      <c r="D23" s="35"/>
      <c r="E23" s="35"/>
      <c r="F23" s="36"/>
      <c r="G23" s="37"/>
      <c r="H23" s="37"/>
      <c r="I23" s="37"/>
      <c r="J23" s="37"/>
      <c r="K23" s="37"/>
      <c r="L23" s="37"/>
      <c r="M23" s="37"/>
      <c r="N23" s="37"/>
      <c r="O23" s="33"/>
      <c r="P23" s="33"/>
      <c r="Q23" s="24"/>
    </row>
    <row r="24" spans="1:17" ht="6.75" customHeight="1" thickBot="1">
      <c r="A24" s="38"/>
      <c r="B24" s="37"/>
      <c r="C24" s="39"/>
      <c r="D24" s="37"/>
      <c r="E24" s="37"/>
      <c r="F24" s="3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5.75">
      <c r="A25" s="42" t="s">
        <v>13</v>
      </c>
      <c r="B25" s="43" t="s">
        <v>14</v>
      </c>
      <c r="C25" s="43" t="s">
        <v>15</v>
      </c>
      <c r="D25" s="43" t="s">
        <v>16</v>
      </c>
      <c r="E25" s="44" t="s">
        <v>17</v>
      </c>
      <c r="F25" s="45" t="s">
        <v>18</v>
      </c>
      <c r="G25" s="46" t="s">
        <v>19</v>
      </c>
      <c r="H25" s="43" t="s">
        <v>20</v>
      </c>
      <c r="I25" s="43" t="s">
        <v>20</v>
      </c>
      <c r="J25" s="43" t="s">
        <v>20</v>
      </c>
      <c r="K25" s="43" t="s">
        <v>21</v>
      </c>
      <c r="L25" s="43" t="s">
        <v>22</v>
      </c>
      <c r="M25" s="47" t="s">
        <v>23</v>
      </c>
      <c r="N25" s="47"/>
      <c r="O25" s="47"/>
      <c r="P25" s="47"/>
      <c r="Q25" s="48"/>
    </row>
    <row r="26" spans="1:17" ht="16.5" thickBot="1">
      <c r="A26" s="49"/>
      <c r="B26" s="50"/>
      <c r="C26" s="51" t="s">
        <v>24</v>
      </c>
      <c r="D26" s="52"/>
      <c r="E26" s="53" t="s">
        <v>25</v>
      </c>
      <c r="F26" s="53" t="s">
        <v>26</v>
      </c>
      <c r="G26" s="52" t="s">
        <v>27</v>
      </c>
      <c r="H26" s="52" t="s">
        <v>28</v>
      </c>
      <c r="I26" s="52" t="s">
        <v>29</v>
      </c>
      <c r="J26" s="52" t="s">
        <v>30</v>
      </c>
      <c r="K26" s="52" t="s">
        <v>24</v>
      </c>
      <c r="L26" s="52"/>
      <c r="M26" s="52" t="s">
        <v>31</v>
      </c>
      <c r="N26" s="52" t="s">
        <v>28</v>
      </c>
      <c r="O26" s="52" t="s">
        <v>29</v>
      </c>
      <c r="P26" s="52" t="s">
        <v>30</v>
      </c>
      <c r="Q26" s="54"/>
    </row>
    <row r="27" spans="1:17" ht="6.75" customHeight="1">
      <c r="A27" s="55"/>
      <c r="B27" s="56"/>
      <c r="C27" s="56"/>
      <c r="D27" s="56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</row>
    <row r="28" spans="1:17" ht="26.25">
      <c r="A28" s="59">
        <v>0.4819444444444453</v>
      </c>
      <c r="B28" s="60"/>
      <c r="C28" s="61" t="s">
        <v>32</v>
      </c>
      <c r="D28" s="62">
        <v>390</v>
      </c>
      <c r="E28" s="80" t="s">
        <v>56</v>
      </c>
      <c r="F28" s="63" t="s">
        <v>57</v>
      </c>
      <c r="G28" s="63" t="s">
        <v>58</v>
      </c>
      <c r="H28" s="64">
        <v>157</v>
      </c>
      <c r="I28" s="64"/>
      <c r="J28" s="64"/>
      <c r="K28" s="64">
        <v>54</v>
      </c>
      <c r="L28" s="65">
        <f>SUM(H28:J28)/2.3</f>
        <v>68.26086956521739</v>
      </c>
      <c r="M28" s="66">
        <v>1</v>
      </c>
      <c r="N28" s="66">
        <v>1</v>
      </c>
      <c r="O28" s="66"/>
      <c r="P28" s="66"/>
      <c r="Q28" s="67"/>
    </row>
    <row r="29" spans="1:17" ht="26.25">
      <c r="A29" s="59">
        <v>0.44791666666666724</v>
      </c>
      <c r="B29" s="60"/>
      <c r="C29" s="61" t="s">
        <v>32</v>
      </c>
      <c r="D29" s="62">
        <v>516</v>
      </c>
      <c r="E29" s="63" t="s">
        <v>35</v>
      </c>
      <c r="F29" s="63" t="s">
        <v>36</v>
      </c>
      <c r="G29" s="68"/>
      <c r="H29" s="64">
        <v>154</v>
      </c>
      <c r="I29" s="64"/>
      <c r="J29" s="64"/>
      <c r="K29" s="64">
        <v>54</v>
      </c>
      <c r="L29" s="65">
        <f>SUM(H29:J29)/2.3</f>
        <v>66.95652173913044</v>
      </c>
      <c r="M29" s="66">
        <v>2</v>
      </c>
      <c r="N29" s="66">
        <v>2</v>
      </c>
      <c r="O29" s="66"/>
      <c r="P29" s="66"/>
      <c r="Q29" s="67"/>
    </row>
    <row r="30" spans="1:17" ht="26.25">
      <c r="A30" s="59">
        <v>0.4527777777777784</v>
      </c>
      <c r="B30" s="60"/>
      <c r="C30" s="61" t="s">
        <v>32</v>
      </c>
      <c r="D30" s="62">
        <v>229</v>
      </c>
      <c r="E30" s="63" t="s">
        <v>44</v>
      </c>
      <c r="F30" s="63" t="s">
        <v>45</v>
      </c>
      <c r="G30" s="63" t="s">
        <v>46</v>
      </c>
      <c r="H30" s="64">
        <v>152</v>
      </c>
      <c r="I30" s="64"/>
      <c r="J30" s="64"/>
      <c r="K30" s="64">
        <v>54</v>
      </c>
      <c r="L30" s="65">
        <f>SUM(H30:J30)/2.3</f>
        <v>66.08695652173914</v>
      </c>
      <c r="M30" s="66">
        <v>3</v>
      </c>
      <c r="N30" s="66">
        <v>3</v>
      </c>
      <c r="O30" s="66"/>
      <c r="P30" s="66"/>
      <c r="Q30" s="67"/>
    </row>
    <row r="31" spans="1:17" ht="26.25">
      <c r="A31" s="59">
        <v>0.4965277777777788</v>
      </c>
      <c r="B31" s="60"/>
      <c r="C31" s="61" t="s">
        <v>32</v>
      </c>
      <c r="D31" s="62">
        <v>760</v>
      </c>
      <c r="E31" s="63" t="s">
        <v>41</v>
      </c>
      <c r="F31" s="63" t="s">
        <v>42</v>
      </c>
      <c r="G31" s="63" t="s">
        <v>43</v>
      </c>
      <c r="H31" s="64">
        <v>150</v>
      </c>
      <c r="I31" s="64"/>
      <c r="J31" s="64"/>
      <c r="K31" s="64">
        <v>52</v>
      </c>
      <c r="L31" s="65">
        <f>SUM(H31:J31)/2.3</f>
        <v>65.21739130434783</v>
      </c>
      <c r="M31" s="66">
        <v>4</v>
      </c>
      <c r="N31" s="66">
        <v>4</v>
      </c>
      <c r="O31" s="66"/>
      <c r="P31" s="66"/>
      <c r="Q31" s="67"/>
    </row>
    <row r="32" spans="1:17" ht="26.25">
      <c r="A32" s="59">
        <v>0.48680555555555644</v>
      </c>
      <c r="B32" s="60"/>
      <c r="C32" s="61" t="s">
        <v>32</v>
      </c>
      <c r="D32" s="62">
        <v>554</v>
      </c>
      <c r="E32" s="63" t="s">
        <v>33</v>
      </c>
      <c r="F32" s="63" t="s">
        <v>34</v>
      </c>
      <c r="G32" s="63"/>
      <c r="H32" s="64">
        <v>147</v>
      </c>
      <c r="I32" s="64"/>
      <c r="J32" s="64"/>
      <c r="K32" s="64">
        <v>52</v>
      </c>
      <c r="L32" s="65">
        <f>SUM(H32:J32)/2.3</f>
        <v>63.913043478260875</v>
      </c>
      <c r="M32" s="66">
        <v>5</v>
      </c>
      <c r="N32" s="66">
        <v>5</v>
      </c>
      <c r="O32" s="66"/>
      <c r="P32" s="66"/>
      <c r="Q32" s="67"/>
    </row>
    <row r="33" spans="1:17" ht="26.25">
      <c r="A33" s="59">
        <v>0.45763888888888954</v>
      </c>
      <c r="B33" s="60"/>
      <c r="C33" s="61" t="s">
        <v>32</v>
      </c>
      <c r="D33" s="62">
        <v>795</v>
      </c>
      <c r="E33" s="63" t="s">
        <v>38</v>
      </c>
      <c r="F33" s="63" t="s">
        <v>39</v>
      </c>
      <c r="G33" s="63" t="s">
        <v>40</v>
      </c>
      <c r="H33" s="64">
        <v>143</v>
      </c>
      <c r="I33" s="64"/>
      <c r="J33" s="64"/>
      <c r="K33" s="64">
        <v>50</v>
      </c>
      <c r="L33" s="65">
        <f>SUM(H33:J33)/2.3</f>
        <v>62.173913043478265</v>
      </c>
      <c r="M33" s="66">
        <v>6</v>
      </c>
      <c r="N33" s="66">
        <v>6</v>
      </c>
      <c r="O33" s="66"/>
      <c r="P33" s="66"/>
      <c r="Q33" s="67"/>
    </row>
    <row r="34" spans="1:17" ht="26.25">
      <c r="A34" s="59">
        <v>0.4916666666666676</v>
      </c>
      <c r="B34" s="60"/>
      <c r="C34" s="61" t="s">
        <v>32</v>
      </c>
      <c r="D34" s="62">
        <v>495</v>
      </c>
      <c r="E34" s="63" t="s">
        <v>47</v>
      </c>
      <c r="F34" s="63" t="s">
        <v>48</v>
      </c>
      <c r="G34" s="63"/>
      <c r="H34" s="64" t="s">
        <v>49</v>
      </c>
      <c r="I34" s="64"/>
      <c r="J34" s="64"/>
      <c r="K34" s="64"/>
      <c r="L34" s="65">
        <f>SUM(H34:J34)/2.3</f>
        <v>0</v>
      </c>
      <c r="M34" s="66" t="s">
        <v>49</v>
      </c>
      <c r="N34" s="66" t="s">
        <v>49</v>
      </c>
      <c r="O34" s="66"/>
      <c r="P34" s="66"/>
      <c r="Q34" s="67"/>
    </row>
    <row r="35" spans="1:17" ht="15.75">
      <c r="A35" s="59">
        <v>0.5013888888888899</v>
      </c>
      <c r="B35" s="64"/>
      <c r="C35" s="64"/>
      <c r="D35" s="64"/>
      <c r="E35" s="64" t="s">
        <v>50</v>
      </c>
      <c r="F35" s="64"/>
      <c r="G35" s="64"/>
      <c r="H35" s="64"/>
      <c r="I35" s="64"/>
      <c r="J35" s="64"/>
      <c r="K35" s="64"/>
      <c r="L35" s="65"/>
      <c r="M35" s="66"/>
      <c r="N35" s="66"/>
      <c r="O35" s="66"/>
      <c r="P35" s="66"/>
      <c r="Q35" s="67"/>
    </row>
    <row r="36" spans="1:17" ht="6.75" customHeight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5"/>
      <c r="M36" s="76"/>
      <c r="N36" s="76"/>
      <c r="O36" s="76"/>
      <c r="P36" s="76"/>
      <c r="Q36" s="77"/>
    </row>
    <row r="37" ht="6.75" customHeight="1" thickBot="1"/>
    <row r="38" spans="1:17" ht="26.25" thickBot="1">
      <c r="A38" s="1" t="s">
        <v>0</v>
      </c>
      <c r="B38" s="2"/>
      <c r="C38" s="2"/>
      <c r="D38" s="2"/>
      <c r="E38" s="2"/>
      <c r="F38" s="2"/>
      <c r="G38" s="3" t="s">
        <v>1</v>
      </c>
      <c r="H38" s="3"/>
      <c r="I38" s="3"/>
      <c r="J38" s="3"/>
      <c r="K38" s="3"/>
      <c r="L38" s="4"/>
      <c r="M38" s="5" t="s">
        <v>2</v>
      </c>
      <c r="N38" s="6"/>
      <c r="O38" s="6"/>
      <c r="P38" s="7">
        <v>7</v>
      </c>
      <c r="Q38" s="8">
        <v>7</v>
      </c>
    </row>
    <row r="39" spans="1:17" ht="20.25" thickBot="1">
      <c r="A39" s="9" t="s">
        <v>3</v>
      </c>
      <c r="B39" s="10"/>
      <c r="C39" s="10"/>
      <c r="D39" s="10"/>
      <c r="E39" s="10"/>
      <c r="F39" s="10"/>
      <c r="G39" s="11" t="s">
        <v>4</v>
      </c>
      <c r="H39" s="81" t="s">
        <v>59</v>
      </c>
      <c r="I39" s="81"/>
      <c r="J39" s="81"/>
      <c r="K39" s="81"/>
      <c r="L39" s="13"/>
      <c r="M39" s="14" t="s">
        <v>6</v>
      </c>
      <c r="N39" s="15"/>
      <c r="O39" s="16"/>
      <c r="P39" s="17">
        <f>SUM(L47:L54)/Q38</f>
        <v>67.41758241758244</v>
      </c>
      <c r="Q39" s="18"/>
    </row>
    <row r="40" spans="1:17" ht="19.5" thickBot="1">
      <c r="A40" s="9" t="s">
        <v>60</v>
      </c>
      <c r="B40" s="10"/>
      <c r="C40" s="10"/>
      <c r="D40" s="10"/>
      <c r="E40" s="10"/>
      <c r="F40" s="10"/>
      <c r="G40" s="19" t="s">
        <v>8</v>
      </c>
      <c r="H40" s="20" t="s">
        <v>61</v>
      </c>
      <c r="I40" s="20"/>
      <c r="J40" s="20"/>
      <c r="K40" s="20"/>
      <c r="L40" s="21"/>
      <c r="M40" s="21"/>
      <c r="N40" s="22"/>
      <c r="O40" s="23">
        <v>260</v>
      </c>
      <c r="P40" s="23"/>
      <c r="Q40" s="24"/>
    </row>
    <row r="41" spans="1:17" ht="19.5">
      <c r="A41" s="25" t="s">
        <v>10</v>
      </c>
      <c r="B41" s="26"/>
      <c r="C41" s="26"/>
      <c r="D41" s="26"/>
      <c r="E41" s="26"/>
      <c r="F41" s="27"/>
      <c r="G41" s="28"/>
      <c r="H41" s="29" t="s">
        <v>11</v>
      </c>
      <c r="I41" s="29"/>
      <c r="J41" s="29"/>
      <c r="K41" s="29"/>
      <c r="L41" s="31"/>
      <c r="M41" s="32"/>
      <c r="N41" s="32"/>
      <c r="O41" s="33"/>
      <c r="P41" s="33"/>
      <c r="Q41" s="24"/>
    </row>
    <row r="42" spans="1:17" ht="20.25" thickBot="1">
      <c r="A42" s="34" t="s">
        <v>62</v>
      </c>
      <c r="B42" s="35"/>
      <c r="C42" s="35"/>
      <c r="D42" s="35"/>
      <c r="E42" s="35"/>
      <c r="F42" s="36"/>
      <c r="G42" s="37"/>
      <c r="H42" s="37"/>
      <c r="I42" s="37"/>
      <c r="J42" s="37"/>
      <c r="K42" s="37"/>
      <c r="L42" s="37"/>
      <c r="M42" s="37"/>
      <c r="N42" s="37"/>
      <c r="O42" s="33"/>
      <c r="P42" s="33"/>
      <c r="Q42" s="24"/>
    </row>
    <row r="43" spans="1:17" ht="6.75" customHeight="1" thickBot="1">
      <c r="A43" s="38"/>
      <c r="B43" s="37"/>
      <c r="C43" s="39"/>
      <c r="D43" s="37"/>
      <c r="E43" s="37"/>
      <c r="F43" s="3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ht="15.75">
      <c r="A44" s="42" t="s">
        <v>13</v>
      </c>
      <c r="B44" s="43" t="s">
        <v>14</v>
      </c>
      <c r="C44" s="43" t="s">
        <v>15</v>
      </c>
      <c r="D44" s="43" t="s">
        <v>16</v>
      </c>
      <c r="E44" s="44" t="s">
        <v>17</v>
      </c>
      <c r="F44" s="45" t="s">
        <v>18</v>
      </c>
      <c r="G44" s="46" t="s">
        <v>19</v>
      </c>
      <c r="H44" s="43" t="s">
        <v>20</v>
      </c>
      <c r="I44" s="43" t="s">
        <v>20</v>
      </c>
      <c r="J44" s="43" t="s">
        <v>20</v>
      </c>
      <c r="K44" s="43" t="s">
        <v>21</v>
      </c>
      <c r="L44" s="43" t="s">
        <v>22</v>
      </c>
      <c r="M44" s="47" t="s">
        <v>23</v>
      </c>
      <c r="N44" s="47"/>
      <c r="O44" s="47"/>
      <c r="P44" s="47"/>
      <c r="Q44" s="48"/>
    </row>
    <row r="45" spans="1:17" ht="16.5" thickBot="1">
      <c r="A45" s="49"/>
      <c r="B45" s="50"/>
      <c r="C45" s="51" t="s">
        <v>24</v>
      </c>
      <c r="D45" s="52"/>
      <c r="E45" s="53" t="s">
        <v>25</v>
      </c>
      <c r="F45" s="53" t="s">
        <v>26</v>
      </c>
      <c r="G45" s="52" t="s">
        <v>27</v>
      </c>
      <c r="H45" s="52" t="s">
        <v>28</v>
      </c>
      <c r="I45" s="52" t="s">
        <v>29</v>
      </c>
      <c r="J45" s="52" t="s">
        <v>30</v>
      </c>
      <c r="K45" s="52" t="s">
        <v>24</v>
      </c>
      <c r="L45" s="52"/>
      <c r="M45" s="52" t="s">
        <v>31</v>
      </c>
      <c r="N45" s="52" t="s">
        <v>28</v>
      </c>
      <c r="O45" s="52" t="s">
        <v>29</v>
      </c>
      <c r="P45" s="52" t="s">
        <v>30</v>
      </c>
      <c r="Q45" s="54" t="s">
        <v>63</v>
      </c>
    </row>
    <row r="46" spans="1:17" ht="4.5" customHeight="1">
      <c r="A46" s="55"/>
      <c r="B46" s="56"/>
      <c r="C46" s="56"/>
      <c r="D46" s="56"/>
      <c r="E46" s="57"/>
      <c r="F46" s="57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8"/>
    </row>
    <row r="47" spans="1:17" ht="26.25">
      <c r="A47" s="82">
        <v>0.5736111111111112</v>
      </c>
      <c r="B47" s="83"/>
      <c r="C47" s="61" t="s">
        <v>32</v>
      </c>
      <c r="D47" s="62">
        <v>33</v>
      </c>
      <c r="E47" s="80" t="s">
        <v>64</v>
      </c>
      <c r="F47" s="63" t="s">
        <v>65</v>
      </c>
      <c r="G47" s="63" t="s">
        <v>66</v>
      </c>
      <c r="H47" s="64">
        <v>183</v>
      </c>
      <c r="I47" s="64"/>
      <c r="J47" s="64"/>
      <c r="K47" s="64">
        <v>64</v>
      </c>
      <c r="L47" s="65">
        <f>SUM(H47:J47)/2.6</f>
        <v>70.38461538461539</v>
      </c>
      <c r="M47" s="66">
        <v>1</v>
      </c>
      <c r="N47" s="66">
        <v>1</v>
      </c>
      <c r="O47" s="66"/>
      <c r="P47" s="66"/>
      <c r="Q47" s="67">
        <v>10</v>
      </c>
    </row>
    <row r="48" spans="1:17" ht="26.25">
      <c r="A48" s="82">
        <v>0.5527777777777778</v>
      </c>
      <c r="B48" s="83"/>
      <c r="C48" s="61" t="s">
        <v>32</v>
      </c>
      <c r="D48" s="62">
        <v>522</v>
      </c>
      <c r="E48" s="63" t="s">
        <v>67</v>
      </c>
      <c r="F48" s="63" t="s">
        <v>68</v>
      </c>
      <c r="G48" s="63"/>
      <c r="H48" s="64">
        <v>181</v>
      </c>
      <c r="I48" s="64"/>
      <c r="J48" s="64"/>
      <c r="K48" s="64">
        <v>64</v>
      </c>
      <c r="L48" s="65">
        <f>SUM(H48:J48)/2.6</f>
        <v>69.61538461538461</v>
      </c>
      <c r="M48" s="66">
        <v>2</v>
      </c>
      <c r="N48" s="66">
        <v>2</v>
      </c>
      <c r="O48" s="66"/>
      <c r="P48" s="66"/>
      <c r="Q48" s="67">
        <v>9</v>
      </c>
    </row>
    <row r="49" spans="1:17" ht="26.25">
      <c r="A49" s="59">
        <v>0.5576388888888889</v>
      </c>
      <c r="B49" s="83"/>
      <c r="C49" s="61" t="s">
        <v>32</v>
      </c>
      <c r="D49" s="62">
        <v>479</v>
      </c>
      <c r="E49" s="63" t="s">
        <v>69</v>
      </c>
      <c r="F49" s="63" t="s">
        <v>70</v>
      </c>
      <c r="G49" s="68"/>
      <c r="H49" s="64">
        <v>177</v>
      </c>
      <c r="I49" s="64"/>
      <c r="J49" s="64"/>
      <c r="K49" s="64">
        <v>60</v>
      </c>
      <c r="L49" s="65">
        <f>SUM(H49:J49)/2.6</f>
        <v>68.07692307692308</v>
      </c>
      <c r="M49" s="66">
        <v>3</v>
      </c>
      <c r="N49" s="66">
        <v>3</v>
      </c>
      <c r="O49" s="66"/>
      <c r="P49" s="66"/>
      <c r="Q49" s="67">
        <v>8</v>
      </c>
    </row>
    <row r="50" spans="1:17" ht="26.25">
      <c r="A50" s="59">
        <v>0.5319444444444444</v>
      </c>
      <c r="B50" s="83"/>
      <c r="C50" s="61" t="s">
        <v>32</v>
      </c>
      <c r="D50" s="62">
        <v>853</v>
      </c>
      <c r="E50" s="80" t="s">
        <v>71</v>
      </c>
      <c r="F50" s="80" t="s">
        <v>72</v>
      </c>
      <c r="G50" s="63" t="s">
        <v>73</v>
      </c>
      <c r="H50" s="64">
        <v>175</v>
      </c>
      <c r="I50" s="64"/>
      <c r="J50" s="64"/>
      <c r="K50" s="64">
        <v>61</v>
      </c>
      <c r="L50" s="65">
        <f>SUM(H50:J50)/2.6</f>
        <v>67.3076923076923</v>
      </c>
      <c r="M50" s="66">
        <v>4</v>
      </c>
      <c r="N50" s="66">
        <v>4</v>
      </c>
      <c r="O50" s="66"/>
      <c r="P50" s="66"/>
      <c r="Q50" s="67">
        <v>7</v>
      </c>
    </row>
    <row r="51" spans="1:17" ht="26.25">
      <c r="A51" s="59">
        <v>0.5159722222222222</v>
      </c>
      <c r="B51" s="83"/>
      <c r="C51" s="61" t="s">
        <v>74</v>
      </c>
      <c r="D51" s="62">
        <v>513</v>
      </c>
      <c r="E51" s="63" t="s">
        <v>75</v>
      </c>
      <c r="F51" s="63" t="s">
        <v>76</v>
      </c>
      <c r="G51" s="63" t="s">
        <v>77</v>
      </c>
      <c r="H51" s="64"/>
      <c r="I51" s="64">
        <v>173</v>
      </c>
      <c r="J51" s="64"/>
      <c r="K51" s="64">
        <v>60</v>
      </c>
      <c r="L51" s="65">
        <f>SUM(H51:J51)/2.6</f>
        <v>66.53846153846153</v>
      </c>
      <c r="M51" s="66">
        <v>5</v>
      </c>
      <c r="N51" s="66"/>
      <c r="O51" s="66">
        <v>1</v>
      </c>
      <c r="P51" s="66"/>
      <c r="Q51" s="67">
        <v>6</v>
      </c>
    </row>
    <row r="52" spans="1:17" ht="26.25">
      <c r="A52" s="59">
        <v>0.5215277777777778</v>
      </c>
      <c r="B52" s="83"/>
      <c r="C52" s="61" t="s">
        <v>74</v>
      </c>
      <c r="D52" s="62">
        <v>276</v>
      </c>
      <c r="E52" s="63" t="s">
        <v>78</v>
      </c>
      <c r="F52" s="63" t="s">
        <v>79</v>
      </c>
      <c r="G52" s="63" t="s">
        <v>80</v>
      </c>
      <c r="H52" s="64"/>
      <c r="I52" s="64">
        <v>170</v>
      </c>
      <c r="J52" s="64"/>
      <c r="K52" s="64">
        <v>60</v>
      </c>
      <c r="L52" s="65">
        <f>SUM(H52:J52)/2.6</f>
        <v>65.38461538461539</v>
      </c>
      <c r="M52" s="66">
        <v>6</v>
      </c>
      <c r="N52" s="66"/>
      <c r="O52" s="66">
        <v>2</v>
      </c>
      <c r="P52" s="66"/>
      <c r="Q52" s="67">
        <v>5</v>
      </c>
    </row>
    <row r="53" spans="1:17" ht="26.25">
      <c r="A53" s="59">
        <v>0.5784722222222222</v>
      </c>
      <c r="B53" s="83"/>
      <c r="C53" s="61" t="s">
        <v>74</v>
      </c>
      <c r="D53" s="62">
        <v>128</v>
      </c>
      <c r="E53" s="63" t="s">
        <v>81</v>
      </c>
      <c r="F53" s="63" t="s">
        <v>34</v>
      </c>
      <c r="G53" s="63"/>
      <c r="H53" s="64"/>
      <c r="I53" s="64">
        <v>168</v>
      </c>
      <c r="J53" s="64"/>
      <c r="K53" s="64">
        <v>57</v>
      </c>
      <c r="L53" s="65">
        <f>SUM(H53:J53)/2.6</f>
        <v>64.61538461538461</v>
      </c>
      <c r="M53" s="66">
        <v>7</v>
      </c>
      <c r="N53" s="66"/>
      <c r="O53" s="66">
        <v>3</v>
      </c>
      <c r="P53" s="66"/>
      <c r="Q53" s="67">
        <v>4</v>
      </c>
    </row>
    <row r="54" spans="1:17" ht="15.75">
      <c r="A54" s="59">
        <v>0.5840277777777778</v>
      </c>
      <c r="B54" s="83"/>
      <c r="C54" s="61"/>
      <c r="D54" s="62"/>
      <c r="E54" s="63" t="s">
        <v>50</v>
      </c>
      <c r="F54" s="63"/>
      <c r="G54" s="68"/>
      <c r="H54" s="64"/>
      <c r="I54" s="64"/>
      <c r="J54" s="64"/>
      <c r="K54" s="64"/>
      <c r="L54" s="65"/>
      <c r="M54" s="66"/>
      <c r="N54" s="66"/>
      <c r="O54" s="66"/>
      <c r="P54" s="66"/>
      <c r="Q54" s="67"/>
    </row>
    <row r="55" spans="1:17" ht="6" customHeight="1" thickBot="1">
      <c r="A55" s="69"/>
      <c r="B55" s="70"/>
      <c r="C55" s="71"/>
      <c r="D55" s="72"/>
      <c r="E55" s="74"/>
      <c r="F55" s="74"/>
      <c r="G55" s="74"/>
      <c r="H55" s="70"/>
      <c r="I55" s="70"/>
      <c r="J55" s="70"/>
      <c r="K55" s="70"/>
      <c r="L55" s="75"/>
      <c r="M55" s="76"/>
      <c r="N55" s="76"/>
      <c r="O55" s="76"/>
      <c r="P55" s="76"/>
      <c r="Q55" s="77"/>
    </row>
    <row r="56" ht="6.75" customHeight="1" thickBot="1"/>
    <row r="57" spans="1:17" ht="26.25" thickBot="1">
      <c r="A57" s="1" t="s">
        <v>0</v>
      </c>
      <c r="B57" s="2"/>
      <c r="C57" s="2"/>
      <c r="D57" s="2"/>
      <c r="E57" s="2"/>
      <c r="F57" s="2"/>
      <c r="G57" s="3" t="s">
        <v>1</v>
      </c>
      <c r="H57" s="3"/>
      <c r="I57" s="3"/>
      <c r="J57" s="3"/>
      <c r="K57" s="3"/>
      <c r="L57" s="4"/>
      <c r="M57" s="5" t="s">
        <v>2</v>
      </c>
      <c r="N57" s="6"/>
      <c r="O57" s="6"/>
      <c r="P57" s="7">
        <v>5</v>
      </c>
      <c r="Q57" s="8">
        <v>5</v>
      </c>
    </row>
    <row r="58" spans="1:17" ht="20.25" thickBot="1">
      <c r="A58" s="9" t="s">
        <v>3</v>
      </c>
      <c r="B58" s="10"/>
      <c r="C58" s="10"/>
      <c r="D58" s="10"/>
      <c r="E58" s="10"/>
      <c r="F58" s="10"/>
      <c r="G58" s="11" t="s">
        <v>4</v>
      </c>
      <c r="H58" s="81" t="s">
        <v>82</v>
      </c>
      <c r="I58" s="81"/>
      <c r="J58" s="81"/>
      <c r="K58" s="81"/>
      <c r="L58" s="13"/>
      <c r="M58" s="14" t="s">
        <v>6</v>
      </c>
      <c r="N58" s="15"/>
      <c r="O58" s="16"/>
      <c r="P58" s="17">
        <f>SUM(L66:L72)/Q57</f>
        <v>65.17241379310346</v>
      </c>
      <c r="Q58" s="18"/>
    </row>
    <row r="59" spans="1:17" ht="18" customHeight="1" thickBot="1">
      <c r="A59" s="9" t="s">
        <v>83</v>
      </c>
      <c r="B59" s="10"/>
      <c r="C59" s="10"/>
      <c r="D59" s="10"/>
      <c r="E59" s="10"/>
      <c r="F59" s="10"/>
      <c r="G59" s="19" t="s">
        <v>8</v>
      </c>
      <c r="H59" s="84" t="s">
        <v>84</v>
      </c>
      <c r="I59" s="20"/>
      <c r="J59" s="20"/>
      <c r="K59" s="20"/>
      <c r="L59" s="21"/>
      <c r="M59" s="21"/>
      <c r="N59" s="22"/>
      <c r="O59" s="23">
        <v>290</v>
      </c>
      <c r="P59" s="23"/>
      <c r="Q59" s="24"/>
    </row>
    <row r="60" spans="1:17" ht="19.5" customHeight="1">
      <c r="A60" s="25" t="s">
        <v>10</v>
      </c>
      <c r="B60" s="26"/>
      <c r="C60" s="26"/>
      <c r="D60" s="26"/>
      <c r="E60" s="26"/>
      <c r="F60" s="27"/>
      <c r="G60" s="28"/>
      <c r="H60" s="29" t="s">
        <v>54</v>
      </c>
      <c r="I60" s="29"/>
      <c r="J60" s="30"/>
      <c r="K60" s="30"/>
      <c r="L60" s="31"/>
      <c r="M60" s="32"/>
      <c r="N60" s="32"/>
      <c r="O60" s="33"/>
      <c r="P60" s="33"/>
      <c r="Q60" s="24"/>
    </row>
    <row r="61" spans="1:17" ht="20.25" thickBot="1">
      <c r="A61" s="34" t="s">
        <v>85</v>
      </c>
      <c r="B61" s="35"/>
      <c r="C61" s="35"/>
      <c r="D61" s="35"/>
      <c r="E61" s="35"/>
      <c r="F61" s="36"/>
      <c r="G61" s="37"/>
      <c r="H61" s="37"/>
      <c r="I61" s="37"/>
      <c r="J61" s="37"/>
      <c r="K61" s="37"/>
      <c r="L61" s="37"/>
      <c r="M61" s="37"/>
      <c r="N61" s="37"/>
      <c r="O61" s="33"/>
      <c r="P61" s="33"/>
      <c r="Q61" s="24"/>
    </row>
    <row r="62" spans="1:17" ht="6.75" customHeight="1" thickBot="1">
      <c r="A62" s="38"/>
      <c r="B62" s="37"/>
      <c r="C62" s="39"/>
      <c r="D62" s="37"/>
      <c r="E62" s="37"/>
      <c r="F62" s="37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5.75">
      <c r="A63" s="42" t="s">
        <v>13</v>
      </c>
      <c r="B63" s="43" t="s">
        <v>14</v>
      </c>
      <c r="C63" s="43" t="s">
        <v>15</v>
      </c>
      <c r="D63" s="43" t="s">
        <v>16</v>
      </c>
      <c r="E63" s="44" t="s">
        <v>17</v>
      </c>
      <c r="F63" s="45" t="s">
        <v>18</v>
      </c>
      <c r="G63" s="46" t="s">
        <v>19</v>
      </c>
      <c r="H63" s="43" t="s">
        <v>20</v>
      </c>
      <c r="I63" s="43" t="s">
        <v>20</v>
      </c>
      <c r="J63" s="43" t="s">
        <v>20</v>
      </c>
      <c r="K63" s="43" t="s">
        <v>21</v>
      </c>
      <c r="L63" s="43" t="s">
        <v>22</v>
      </c>
      <c r="M63" s="47" t="s">
        <v>23</v>
      </c>
      <c r="N63" s="47"/>
      <c r="O63" s="47"/>
      <c r="P63" s="47"/>
      <c r="Q63" s="48"/>
    </row>
    <row r="64" spans="1:17" ht="16.5" thickBot="1">
      <c r="A64" s="49"/>
      <c r="B64" s="50"/>
      <c r="C64" s="51" t="s">
        <v>24</v>
      </c>
      <c r="D64" s="52"/>
      <c r="E64" s="53" t="s">
        <v>25</v>
      </c>
      <c r="F64" s="53" t="s">
        <v>26</v>
      </c>
      <c r="G64" s="52" t="s">
        <v>27</v>
      </c>
      <c r="H64" s="52" t="s">
        <v>28</v>
      </c>
      <c r="I64" s="52" t="s">
        <v>29</v>
      </c>
      <c r="J64" s="52" t="s">
        <v>30</v>
      </c>
      <c r="K64" s="52" t="s">
        <v>24</v>
      </c>
      <c r="L64" s="52"/>
      <c r="M64" s="52" t="s">
        <v>31</v>
      </c>
      <c r="N64" s="52" t="s">
        <v>28</v>
      </c>
      <c r="O64" s="52" t="s">
        <v>29</v>
      </c>
      <c r="P64" s="52" t="s">
        <v>30</v>
      </c>
      <c r="Q64" s="54" t="s">
        <v>63</v>
      </c>
    </row>
    <row r="65" spans="1:17" ht="6" customHeight="1">
      <c r="A65" s="55"/>
      <c r="B65" s="56"/>
      <c r="C65" s="56"/>
      <c r="D65" s="56"/>
      <c r="E65" s="57"/>
      <c r="F65" s="57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8"/>
    </row>
    <row r="66" spans="1:17" ht="27" customHeight="1">
      <c r="A66" s="59">
        <v>0.5222222222222223</v>
      </c>
      <c r="B66" s="83"/>
      <c r="C66" s="61" t="s">
        <v>32</v>
      </c>
      <c r="D66" s="62">
        <v>522</v>
      </c>
      <c r="E66" s="63" t="s">
        <v>67</v>
      </c>
      <c r="F66" s="63" t="s">
        <v>68</v>
      </c>
      <c r="G66" s="63"/>
      <c r="H66" s="64">
        <v>196</v>
      </c>
      <c r="I66" s="64"/>
      <c r="J66" s="64"/>
      <c r="K66" s="64">
        <v>62</v>
      </c>
      <c r="L66" s="65">
        <f>SUM(H66:J66)/2.9</f>
        <v>67.58620689655173</v>
      </c>
      <c r="M66" s="66">
        <v>1</v>
      </c>
      <c r="N66" s="66">
        <v>1</v>
      </c>
      <c r="O66" s="66"/>
      <c r="P66" s="66"/>
      <c r="Q66" s="67">
        <v>10</v>
      </c>
    </row>
    <row r="67" spans="1:17" ht="27" customHeight="1">
      <c r="A67" s="59">
        <v>0.5375</v>
      </c>
      <c r="B67" s="83"/>
      <c r="C67" s="61" t="s">
        <v>32</v>
      </c>
      <c r="D67" s="62">
        <v>33</v>
      </c>
      <c r="E67" s="80" t="s">
        <v>64</v>
      </c>
      <c r="F67" s="63" t="s">
        <v>65</v>
      </c>
      <c r="G67" s="63" t="s">
        <v>66</v>
      </c>
      <c r="H67" s="64">
        <v>194</v>
      </c>
      <c r="I67" s="64"/>
      <c r="J67" s="64"/>
      <c r="K67" s="64">
        <v>60</v>
      </c>
      <c r="L67" s="65">
        <f>SUM(H67:J67)/2.9</f>
        <v>66.89655172413794</v>
      </c>
      <c r="M67" s="66">
        <v>2</v>
      </c>
      <c r="N67" s="66">
        <v>2</v>
      </c>
      <c r="O67" s="66"/>
      <c r="P67" s="66"/>
      <c r="Q67" s="67">
        <v>9</v>
      </c>
    </row>
    <row r="68" spans="1:17" ht="27" customHeight="1">
      <c r="A68" s="59">
        <v>0.5534722222222223</v>
      </c>
      <c r="B68" s="83"/>
      <c r="C68" s="61" t="s">
        <v>74</v>
      </c>
      <c r="D68" s="62">
        <v>276</v>
      </c>
      <c r="E68" s="63" t="s">
        <v>78</v>
      </c>
      <c r="F68" s="63" t="s">
        <v>79</v>
      </c>
      <c r="G68" s="63" t="s">
        <v>80</v>
      </c>
      <c r="H68" s="64"/>
      <c r="I68" s="64">
        <v>190</v>
      </c>
      <c r="J68" s="64"/>
      <c r="K68" s="64">
        <v>59</v>
      </c>
      <c r="L68" s="65">
        <f>SUM(H68:J68)/2.9</f>
        <v>65.51724137931035</v>
      </c>
      <c r="M68" s="66">
        <v>3</v>
      </c>
      <c r="N68" s="66"/>
      <c r="O68" s="66">
        <v>1</v>
      </c>
      <c r="P68" s="66"/>
      <c r="Q68" s="67">
        <v>8</v>
      </c>
    </row>
    <row r="69" spans="1:17" ht="27" customHeight="1">
      <c r="A69" s="59">
        <v>0.5479166666666667</v>
      </c>
      <c r="B69" s="83"/>
      <c r="C69" s="61" t="s">
        <v>74</v>
      </c>
      <c r="D69" s="62">
        <v>513</v>
      </c>
      <c r="E69" s="63" t="s">
        <v>75</v>
      </c>
      <c r="F69" s="63" t="s">
        <v>76</v>
      </c>
      <c r="G69" s="63" t="s">
        <v>77</v>
      </c>
      <c r="H69" s="64"/>
      <c r="I69" s="64">
        <v>186</v>
      </c>
      <c r="J69" s="64"/>
      <c r="K69" s="64">
        <v>59</v>
      </c>
      <c r="L69" s="65">
        <f>SUM(H69:J69)/2.9</f>
        <v>64.13793103448276</v>
      </c>
      <c r="M69" s="66">
        <v>4</v>
      </c>
      <c r="N69" s="66"/>
      <c r="O69" s="66">
        <v>2</v>
      </c>
      <c r="P69" s="66"/>
      <c r="Q69" s="67">
        <v>7</v>
      </c>
    </row>
    <row r="70" spans="1:17" ht="27" customHeight="1">
      <c r="A70" s="59">
        <v>0.5430555555555555</v>
      </c>
      <c r="B70" s="83"/>
      <c r="C70" s="61" t="s">
        <v>74</v>
      </c>
      <c r="D70" s="62">
        <v>128</v>
      </c>
      <c r="E70" s="63" t="s">
        <v>81</v>
      </c>
      <c r="F70" s="63" t="s">
        <v>34</v>
      </c>
      <c r="G70" s="63"/>
      <c r="H70" s="64"/>
      <c r="I70" s="64">
        <v>179</v>
      </c>
      <c r="J70" s="64"/>
      <c r="K70" s="64">
        <v>57</v>
      </c>
      <c r="L70" s="65">
        <f>SUM(H70:J70)/2.9</f>
        <v>61.724137931034484</v>
      </c>
      <c r="M70" s="66">
        <v>5</v>
      </c>
      <c r="N70" s="66"/>
      <c r="O70" s="66">
        <v>3</v>
      </c>
      <c r="P70" s="66"/>
      <c r="Q70" s="67">
        <v>6</v>
      </c>
    </row>
    <row r="71" spans="1:17" ht="27" customHeight="1">
      <c r="A71" s="59">
        <v>0.5270833333333333</v>
      </c>
      <c r="B71" s="83"/>
      <c r="C71" s="61" t="s">
        <v>32</v>
      </c>
      <c r="D71" s="62">
        <v>479</v>
      </c>
      <c r="E71" s="63" t="s">
        <v>69</v>
      </c>
      <c r="F71" s="63" t="s">
        <v>70</v>
      </c>
      <c r="G71" s="68"/>
      <c r="H71" s="64" t="s">
        <v>49</v>
      </c>
      <c r="I71" s="64"/>
      <c r="J71" s="64"/>
      <c r="K71" s="64"/>
      <c r="L71" s="65">
        <f>SUM(H71:J71)/2.9</f>
        <v>0</v>
      </c>
      <c r="M71" s="66" t="s">
        <v>49</v>
      </c>
      <c r="N71" s="66" t="s">
        <v>49</v>
      </c>
      <c r="O71" s="66"/>
      <c r="P71" s="66"/>
      <c r="Q71" s="67"/>
    </row>
    <row r="72" spans="1:17" ht="15.75">
      <c r="A72" s="59">
        <v>0.5583333333333333</v>
      </c>
      <c r="B72" s="83"/>
      <c r="C72" s="61"/>
      <c r="D72" s="62"/>
      <c r="E72" s="63" t="s">
        <v>50</v>
      </c>
      <c r="F72" s="63"/>
      <c r="G72" s="63"/>
      <c r="H72" s="64"/>
      <c r="I72" s="64"/>
      <c r="J72" s="64"/>
      <c r="K72" s="64"/>
      <c r="L72" s="65"/>
      <c r="M72" s="66"/>
      <c r="N72" s="66"/>
      <c r="O72" s="66"/>
      <c r="P72" s="66"/>
      <c r="Q72" s="67"/>
    </row>
    <row r="73" spans="1:17" ht="4.5" customHeight="1" thickBot="1">
      <c r="A73" s="85"/>
      <c r="B73" s="86"/>
      <c r="C73" s="87"/>
      <c r="D73" s="88"/>
      <c r="E73" s="89"/>
      <c r="F73" s="89"/>
      <c r="G73" s="89"/>
      <c r="H73" s="86"/>
      <c r="I73" s="86"/>
      <c r="J73" s="86"/>
      <c r="K73" s="86"/>
      <c r="L73" s="90"/>
      <c r="M73" s="91"/>
      <c r="N73" s="91"/>
      <c r="O73" s="91"/>
      <c r="P73" s="91"/>
      <c r="Q73" s="92"/>
    </row>
    <row r="74" ht="6.75" customHeight="1" thickBot="1"/>
    <row r="75" spans="1:17" ht="26.25" thickBot="1">
      <c r="A75" s="1" t="s">
        <v>0</v>
      </c>
      <c r="B75" s="2"/>
      <c r="C75" s="2"/>
      <c r="D75" s="2"/>
      <c r="E75" s="2"/>
      <c r="F75" s="2"/>
      <c r="G75" s="3" t="s">
        <v>1</v>
      </c>
      <c r="H75" s="3"/>
      <c r="I75" s="3"/>
      <c r="J75" s="3"/>
      <c r="K75" s="3"/>
      <c r="L75" s="4"/>
      <c r="M75" s="5" t="s">
        <v>2</v>
      </c>
      <c r="N75" s="6"/>
      <c r="O75" s="6"/>
      <c r="P75" s="7">
        <v>6</v>
      </c>
      <c r="Q75" s="8">
        <v>6</v>
      </c>
    </row>
    <row r="76" spans="1:17" ht="20.25" thickBot="1">
      <c r="A76" s="9" t="s">
        <v>3</v>
      </c>
      <c r="B76" s="10"/>
      <c r="C76" s="10"/>
      <c r="D76" s="10"/>
      <c r="E76" s="10"/>
      <c r="F76" s="10"/>
      <c r="G76" s="11" t="s">
        <v>4</v>
      </c>
      <c r="H76" s="81" t="s">
        <v>86</v>
      </c>
      <c r="I76" s="81"/>
      <c r="J76" s="81"/>
      <c r="K76" s="81"/>
      <c r="L76" s="13"/>
      <c r="M76" s="14" t="s">
        <v>6</v>
      </c>
      <c r="N76" s="15"/>
      <c r="O76" s="16"/>
      <c r="P76" s="17">
        <f>SUM(L84:L91)/Q75</f>
        <v>62.183908045977006</v>
      </c>
      <c r="Q76" s="18"/>
    </row>
    <row r="77" spans="1:17" ht="19.5" thickBot="1">
      <c r="A77" s="9" t="s">
        <v>87</v>
      </c>
      <c r="B77" s="10"/>
      <c r="C77" s="10"/>
      <c r="D77" s="10"/>
      <c r="E77" s="10"/>
      <c r="F77" s="10"/>
      <c r="G77" s="19" t="s">
        <v>8</v>
      </c>
      <c r="H77" s="84" t="s">
        <v>84</v>
      </c>
      <c r="I77" s="20"/>
      <c r="J77" s="20"/>
      <c r="K77" s="20"/>
      <c r="L77" s="21"/>
      <c r="M77" s="21"/>
      <c r="N77" s="22"/>
      <c r="O77" s="23">
        <v>290</v>
      </c>
      <c r="P77" s="23"/>
      <c r="Q77" s="24"/>
    </row>
    <row r="78" spans="1:17" ht="19.5">
      <c r="A78" s="25" t="s">
        <v>10</v>
      </c>
      <c r="B78" s="26"/>
      <c r="C78" s="26"/>
      <c r="D78" s="26"/>
      <c r="E78" s="26"/>
      <c r="F78" s="27"/>
      <c r="G78" s="28"/>
      <c r="H78" s="29" t="s">
        <v>54</v>
      </c>
      <c r="I78" s="29"/>
      <c r="J78" s="29"/>
      <c r="K78" s="29"/>
      <c r="L78" s="93"/>
      <c r="M78" s="32"/>
      <c r="N78" s="32"/>
      <c r="O78" s="33"/>
      <c r="P78" s="33"/>
      <c r="Q78" s="24"/>
    </row>
    <row r="79" spans="1:17" ht="20.25" thickBot="1">
      <c r="A79" s="34" t="s">
        <v>88</v>
      </c>
      <c r="B79" s="35"/>
      <c r="C79" s="35"/>
      <c r="D79" s="35"/>
      <c r="E79" s="35"/>
      <c r="F79" s="36"/>
      <c r="G79" s="37"/>
      <c r="H79" s="37"/>
      <c r="I79" s="37"/>
      <c r="J79" s="37"/>
      <c r="K79" s="37"/>
      <c r="L79" s="37"/>
      <c r="M79" s="37"/>
      <c r="N79" s="37"/>
      <c r="O79" s="33"/>
      <c r="P79" s="33"/>
      <c r="Q79" s="24"/>
    </row>
    <row r="80" spans="1:17" ht="6.75" customHeight="1" thickBot="1">
      <c r="A80" s="38"/>
      <c r="B80" s="37"/>
      <c r="C80" s="39"/>
      <c r="D80" s="37"/>
      <c r="E80" s="37"/>
      <c r="F80" s="37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5.75">
      <c r="A81" s="42" t="s">
        <v>13</v>
      </c>
      <c r="B81" s="43" t="s">
        <v>14</v>
      </c>
      <c r="C81" s="43" t="s">
        <v>15</v>
      </c>
      <c r="D81" s="43" t="s">
        <v>16</v>
      </c>
      <c r="E81" s="44" t="s">
        <v>17</v>
      </c>
      <c r="F81" s="45" t="s">
        <v>18</v>
      </c>
      <c r="G81" s="46" t="s">
        <v>19</v>
      </c>
      <c r="H81" s="43" t="s">
        <v>20</v>
      </c>
      <c r="I81" s="43" t="s">
        <v>20</v>
      </c>
      <c r="J81" s="43" t="s">
        <v>20</v>
      </c>
      <c r="K81" s="43" t="s">
        <v>21</v>
      </c>
      <c r="L81" s="43" t="s">
        <v>22</v>
      </c>
      <c r="M81" s="47" t="s">
        <v>23</v>
      </c>
      <c r="N81" s="47"/>
      <c r="O81" s="47"/>
      <c r="P81" s="47"/>
      <c r="Q81" s="48"/>
    </row>
    <row r="82" spans="1:17" ht="16.5" thickBot="1">
      <c r="A82" s="49"/>
      <c r="B82" s="50"/>
      <c r="C82" s="51" t="s">
        <v>24</v>
      </c>
      <c r="D82" s="52"/>
      <c r="E82" s="53" t="s">
        <v>25</v>
      </c>
      <c r="F82" s="53" t="s">
        <v>26</v>
      </c>
      <c r="G82" s="52" t="s">
        <v>27</v>
      </c>
      <c r="H82" s="52" t="s">
        <v>28</v>
      </c>
      <c r="I82" s="52" t="s">
        <v>29</v>
      </c>
      <c r="J82" s="52" t="s">
        <v>30</v>
      </c>
      <c r="K82" s="52" t="s">
        <v>24</v>
      </c>
      <c r="L82" s="52"/>
      <c r="M82" s="52" t="s">
        <v>31</v>
      </c>
      <c r="N82" s="52" t="s">
        <v>28</v>
      </c>
      <c r="O82" s="52" t="s">
        <v>29</v>
      </c>
      <c r="P82" s="52" t="s">
        <v>30</v>
      </c>
      <c r="Q82" s="54" t="s">
        <v>63</v>
      </c>
    </row>
    <row r="83" spans="1:17" ht="4.5" customHeight="1">
      <c r="A83" s="55"/>
      <c r="B83" s="56"/>
      <c r="C83" s="56"/>
      <c r="D83" s="56"/>
      <c r="E83" s="57"/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</row>
    <row r="84" spans="1:17" ht="26.25">
      <c r="A84" s="59">
        <v>0.6083333333333333</v>
      </c>
      <c r="B84" s="94"/>
      <c r="C84" s="61" t="s">
        <v>32</v>
      </c>
      <c r="D84" s="62">
        <v>321</v>
      </c>
      <c r="E84" s="63" t="s">
        <v>89</v>
      </c>
      <c r="F84" s="63" t="s">
        <v>90</v>
      </c>
      <c r="G84" s="63" t="s">
        <v>91</v>
      </c>
      <c r="H84" s="64">
        <v>197</v>
      </c>
      <c r="I84" s="64"/>
      <c r="J84" s="64"/>
      <c r="K84" s="64">
        <v>58</v>
      </c>
      <c r="L84" s="65">
        <f>SUM(H84:J84)/2.9</f>
        <v>67.93103448275862</v>
      </c>
      <c r="M84" s="66">
        <v>1</v>
      </c>
      <c r="N84" s="66">
        <v>1</v>
      </c>
      <c r="O84" s="66"/>
      <c r="P84" s="66"/>
      <c r="Q84" s="67">
        <v>10</v>
      </c>
    </row>
    <row r="85" spans="1:17" ht="26.25">
      <c r="A85" s="59">
        <v>0.6194444444444445</v>
      </c>
      <c r="B85" s="94"/>
      <c r="C85" s="61" t="s">
        <v>74</v>
      </c>
      <c r="D85" s="62">
        <v>363</v>
      </c>
      <c r="E85" s="63" t="s">
        <v>92</v>
      </c>
      <c r="F85" s="63" t="s">
        <v>93</v>
      </c>
      <c r="G85" s="63" t="s">
        <v>94</v>
      </c>
      <c r="H85" s="64"/>
      <c r="I85" s="64">
        <v>188</v>
      </c>
      <c r="J85" s="64"/>
      <c r="K85" s="64">
        <v>52</v>
      </c>
      <c r="L85" s="65">
        <f>SUM(H85:J85)/2.9</f>
        <v>64.82758620689656</v>
      </c>
      <c r="M85" s="66">
        <v>2</v>
      </c>
      <c r="N85" s="66"/>
      <c r="O85" s="66">
        <v>1</v>
      </c>
      <c r="P85" s="66"/>
      <c r="Q85" s="67">
        <v>9</v>
      </c>
    </row>
    <row r="86" spans="1:17" ht="26.25">
      <c r="A86" s="59">
        <v>0.5916666666666667</v>
      </c>
      <c r="B86" s="94"/>
      <c r="C86" s="61" t="s">
        <v>74</v>
      </c>
      <c r="D86" s="62">
        <v>380</v>
      </c>
      <c r="E86" s="63" t="s">
        <v>95</v>
      </c>
      <c r="F86" s="63" t="s">
        <v>96</v>
      </c>
      <c r="G86" s="63" t="s">
        <v>97</v>
      </c>
      <c r="H86" s="64"/>
      <c r="I86" s="64">
        <v>184</v>
      </c>
      <c r="J86" s="64"/>
      <c r="K86" s="64">
        <v>50</v>
      </c>
      <c r="L86" s="65">
        <f>SUM(H86:J86)/2.9</f>
        <v>63.44827586206897</v>
      </c>
      <c r="M86" s="66">
        <v>3</v>
      </c>
      <c r="N86" s="66"/>
      <c r="O86" s="66">
        <v>2</v>
      </c>
      <c r="P86" s="66"/>
      <c r="Q86" s="67">
        <v>8</v>
      </c>
    </row>
    <row r="87" spans="1:17" ht="26.25">
      <c r="A87" s="59">
        <v>0.6027777777777777</v>
      </c>
      <c r="B87" s="94"/>
      <c r="C87" s="61" t="s">
        <v>32</v>
      </c>
      <c r="D87" s="62">
        <v>478</v>
      </c>
      <c r="E87" s="63" t="s">
        <v>98</v>
      </c>
      <c r="F87" s="63" t="s">
        <v>70</v>
      </c>
      <c r="G87" s="68"/>
      <c r="H87" s="64">
        <v>181</v>
      </c>
      <c r="I87" s="64"/>
      <c r="J87" s="64"/>
      <c r="K87" s="64">
        <v>50</v>
      </c>
      <c r="L87" s="65">
        <f>SUM(H87:J87)/2.9</f>
        <v>62.41379310344828</v>
      </c>
      <c r="M87" s="66">
        <v>4</v>
      </c>
      <c r="N87" s="66">
        <v>2</v>
      </c>
      <c r="O87" s="66"/>
      <c r="P87" s="66"/>
      <c r="Q87" s="67">
        <v>7</v>
      </c>
    </row>
    <row r="88" spans="1:17" ht="26.25">
      <c r="A88" s="59">
        <v>0.5972222222222222</v>
      </c>
      <c r="B88" s="94"/>
      <c r="C88" s="61" t="s">
        <v>74</v>
      </c>
      <c r="D88" s="62">
        <v>526</v>
      </c>
      <c r="E88" s="63" t="s">
        <v>99</v>
      </c>
      <c r="F88" s="63" t="s">
        <v>100</v>
      </c>
      <c r="G88" s="68"/>
      <c r="H88" s="64"/>
      <c r="I88" s="64">
        <v>168</v>
      </c>
      <c r="J88" s="64"/>
      <c r="K88" s="64">
        <v>46</v>
      </c>
      <c r="L88" s="65">
        <f>SUM(H88:J88)/2.9</f>
        <v>57.93103448275862</v>
      </c>
      <c r="M88" s="66">
        <v>5</v>
      </c>
      <c r="N88" s="66"/>
      <c r="O88" s="66">
        <v>3</v>
      </c>
      <c r="P88" s="66"/>
      <c r="Q88" s="67">
        <v>6</v>
      </c>
    </row>
    <row r="89" spans="1:17" ht="26.25">
      <c r="A89" s="59">
        <v>0.625</v>
      </c>
      <c r="B89" s="94"/>
      <c r="C89" s="61" t="s">
        <v>32</v>
      </c>
      <c r="D89" s="62">
        <v>527</v>
      </c>
      <c r="E89" s="63" t="s">
        <v>101</v>
      </c>
      <c r="F89" s="63" t="s">
        <v>102</v>
      </c>
      <c r="G89" s="68"/>
      <c r="H89" s="64">
        <v>164</v>
      </c>
      <c r="I89" s="64"/>
      <c r="J89" s="64"/>
      <c r="K89" s="64">
        <v>48</v>
      </c>
      <c r="L89" s="65">
        <f>SUM(H89:J89)/2.9</f>
        <v>56.55172413793104</v>
      </c>
      <c r="M89" s="66">
        <v>6</v>
      </c>
      <c r="N89" s="66">
        <v>3</v>
      </c>
      <c r="O89" s="66"/>
      <c r="P89" s="66"/>
      <c r="Q89" s="67">
        <v>5</v>
      </c>
    </row>
    <row r="90" spans="1:17" ht="26.25">
      <c r="A90" s="59">
        <v>0.6138888888888888</v>
      </c>
      <c r="B90" s="94"/>
      <c r="C90" s="61" t="s">
        <v>74</v>
      </c>
      <c r="D90" s="62">
        <v>121</v>
      </c>
      <c r="E90" s="63" t="s">
        <v>103</v>
      </c>
      <c r="F90" s="63" t="s">
        <v>104</v>
      </c>
      <c r="G90" s="63" t="s">
        <v>105</v>
      </c>
      <c r="H90" s="64"/>
      <c r="I90" s="64" t="s">
        <v>106</v>
      </c>
      <c r="J90" s="64"/>
      <c r="K90" s="64"/>
      <c r="L90" s="65">
        <f>SUM(H90:J90)/2.9</f>
        <v>0</v>
      </c>
      <c r="M90" s="66" t="s">
        <v>106</v>
      </c>
      <c r="N90" s="66"/>
      <c r="O90" s="66" t="s">
        <v>106</v>
      </c>
      <c r="P90" s="66"/>
      <c r="Q90" s="67"/>
    </row>
    <row r="91" spans="1:17" ht="15.75">
      <c r="A91" s="59">
        <v>0.6305555555555555</v>
      </c>
      <c r="B91" s="64"/>
      <c r="C91" s="64"/>
      <c r="D91" s="64"/>
      <c r="E91" s="64" t="s">
        <v>50</v>
      </c>
      <c r="F91" s="64"/>
      <c r="G91" s="64"/>
      <c r="H91" s="64"/>
      <c r="I91" s="64"/>
      <c r="J91" s="64"/>
      <c r="K91" s="64"/>
      <c r="L91" s="65"/>
      <c r="M91" s="66"/>
      <c r="N91" s="66"/>
      <c r="O91" s="66"/>
      <c r="P91" s="66"/>
      <c r="Q91" s="67"/>
    </row>
    <row r="92" spans="1:17" ht="6" customHeight="1" thickBot="1">
      <c r="A92" s="69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5"/>
      <c r="M92" s="76"/>
      <c r="N92" s="76"/>
      <c r="O92" s="76"/>
      <c r="P92" s="76"/>
      <c r="Q92" s="77"/>
    </row>
    <row r="93" spans="1:17" ht="6" customHeight="1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7"/>
      <c r="M93" s="98"/>
      <c r="N93" s="98"/>
      <c r="O93" s="98"/>
      <c r="P93" s="98"/>
      <c r="Q93" s="99"/>
    </row>
    <row r="94" spans="1:17" ht="4.5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98"/>
      <c r="N94" s="98"/>
      <c r="O94" s="98"/>
      <c r="P94" s="98"/>
      <c r="Q94" s="99"/>
    </row>
    <row r="95" ht="6.75" customHeight="1" thickBot="1"/>
    <row r="96" spans="1:17" ht="26.25" thickBot="1">
      <c r="A96" s="1" t="s">
        <v>0</v>
      </c>
      <c r="B96" s="2"/>
      <c r="C96" s="2"/>
      <c r="D96" s="2"/>
      <c r="E96" s="2"/>
      <c r="F96" s="2"/>
      <c r="G96" s="3" t="s">
        <v>1</v>
      </c>
      <c r="H96" s="3"/>
      <c r="I96" s="3"/>
      <c r="J96" s="3"/>
      <c r="K96" s="3"/>
      <c r="L96" s="4"/>
      <c r="M96" s="5" t="s">
        <v>2</v>
      </c>
      <c r="N96" s="6"/>
      <c r="O96" s="6"/>
      <c r="P96" s="7">
        <v>7</v>
      </c>
      <c r="Q96" s="8">
        <v>7</v>
      </c>
    </row>
    <row r="97" spans="1:17" ht="20.25" thickBot="1">
      <c r="A97" s="9" t="s">
        <v>3</v>
      </c>
      <c r="B97" s="10"/>
      <c r="C97" s="10"/>
      <c r="D97" s="10"/>
      <c r="E97" s="10"/>
      <c r="F97" s="10"/>
      <c r="G97" s="11" t="s">
        <v>4</v>
      </c>
      <c r="H97" s="81" t="s">
        <v>107</v>
      </c>
      <c r="I97" s="81"/>
      <c r="J97" s="81"/>
      <c r="K97" s="81"/>
      <c r="L97" s="13"/>
      <c r="M97" s="14" t="s">
        <v>6</v>
      </c>
      <c r="N97" s="15"/>
      <c r="O97" s="16"/>
      <c r="P97" s="17">
        <f>SUM(L105:L112)/Q96</f>
        <v>61.964285714285715</v>
      </c>
      <c r="Q97" s="18"/>
    </row>
    <row r="98" spans="1:17" ht="19.5" thickBot="1">
      <c r="A98" s="9" t="s">
        <v>108</v>
      </c>
      <c r="B98" s="10"/>
      <c r="C98" s="10"/>
      <c r="D98" s="10"/>
      <c r="E98" s="10"/>
      <c r="F98" s="10"/>
      <c r="G98" s="19" t="s">
        <v>8</v>
      </c>
      <c r="H98" s="100" t="s">
        <v>109</v>
      </c>
      <c r="I98" s="100"/>
      <c r="J98" s="100"/>
      <c r="K98" s="100"/>
      <c r="L98" s="21"/>
      <c r="M98" s="21"/>
      <c r="N98" s="22"/>
      <c r="O98" s="23">
        <v>320</v>
      </c>
      <c r="P98" s="23"/>
      <c r="Q98" s="24"/>
    </row>
    <row r="99" spans="1:17" ht="19.5" customHeight="1">
      <c r="A99" s="25" t="s">
        <v>10</v>
      </c>
      <c r="B99" s="26"/>
      <c r="C99" s="26"/>
      <c r="D99" s="26"/>
      <c r="E99" s="26"/>
      <c r="F99" s="27"/>
      <c r="G99" s="28"/>
      <c r="H99" s="29" t="s">
        <v>11</v>
      </c>
      <c r="I99" s="29"/>
      <c r="J99" s="30"/>
      <c r="K99" s="30"/>
      <c r="L99" s="31"/>
      <c r="M99" s="32"/>
      <c r="N99" s="32"/>
      <c r="O99" s="33"/>
      <c r="P99" s="33"/>
      <c r="Q99" s="24"/>
    </row>
    <row r="100" spans="1:17" ht="20.25" thickBot="1">
      <c r="A100" s="34" t="s">
        <v>110</v>
      </c>
      <c r="B100" s="35"/>
      <c r="C100" s="35"/>
      <c r="D100" s="35"/>
      <c r="E100" s="35"/>
      <c r="F100" s="36"/>
      <c r="G100" s="37"/>
      <c r="H100" s="37"/>
      <c r="I100" s="37"/>
      <c r="J100" s="37"/>
      <c r="K100" s="37"/>
      <c r="L100" s="37"/>
      <c r="M100" s="37"/>
      <c r="N100" s="37"/>
      <c r="O100" s="33"/>
      <c r="P100" s="33"/>
      <c r="Q100" s="24"/>
    </row>
    <row r="101" spans="1:17" ht="6.75" customHeight="1" thickBot="1">
      <c r="A101" s="38"/>
      <c r="B101" s="37"/>
      <c r="C101" s="39"/>
      <c r="D101" s="37"/>
      <c r="E101" s="37"/>
      <c r="F101" s="37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1"/>
    </row>
    <row r="102" spans="1:17" ht="15.75">
      <c r="A102" s="42" t="s">
        <v>13</v>
      </c>
      <c r="B102" s="43" t="s">
        <v>14</v>
      </c>
      <c r="C102" s="43" t="s">
        <v>15</v>
      </c>
      <c r="D102" s="43" t="s">
        <v>16</v>
      </c>
      <c r="E102" s="44" t="s">
        <v>17</v>
      </c>
      <c r="F102" s="45" t="s">
        <v>18</v>
      </c>
      <c r="G102" s="46" t="s">
        <v>19</v>
      </c>
      <c r="H102" s="43" t="s">
        <v>20</v>
      </c>
      <c r="I102" s="43" t="s">
        <v>20</v>
      </c>
      <c r="J102" s="43" t="s">
        <v>20</v>
      </c>
      <c r="K102" s="43" t="s">
        <v>21</v>
      </c>
      <c r="L102" s="43" t="s">
        <v>22</v>
      </c>
      <c r="M102" s="47" t="s">
        <v>23</v>
      </c>
      <c r="N102" s="47"/>
      <c r="O102" s="47"/>
      <c r="P102" s="47"/>
      <c r="Q102" s="48"/>
    </row>
    <row r="103" spans="1:17" ht="16.5" thickBot="1">
      <c r="A103" s="49"/>
      <c r="B103" s="50"/>
      <c r="C103" s="51" t="s">
        <v>24</v>
      </c>
      <c r="D103" s="52"/>
      <c r="E103" s="53" t="s">
        <v>25</v>
      </c>
      <c r="F103" s="53" t="s">
        <v>26</v>
      </c>
      <c r="G103" s="52" t="s">
        <v>27</v>
      </c>
      <c r="H103" s="52" t="s">
        <v>28</v>
      </c>
      <c r="I103" s="52" t="s">
        <v>29</v>
      </c>
      <c r="J103" s="52" t="s">
        <v>30</v>
      </c>
      <c r="K103" s="52" t="s">
        <v>24</v>
      </c>
      <c r="L103" s="52"/>
      <c r="M103" s="52" t="s">
        <v>31</v>
      </c>
      <c r="N103" s="52" t="s">
        <v>28</v>
      </c>
      <c r="O103" s="52" t="s">
        <v>29</v>
      </c>
      <c r="P103" s="52" t="s">
        <v>30</v>
      </c>
      <c r="Q103" s="54" t="s">
        <v>63</v>
      </c>
    </row>
    <row r="104" spans="1:17" ht="6.75" customHeight="1">
      <c r="A104" s="55"/>
      <c r="B104" s="56"/>
      <c r="C104" s="56"/>
      <c r="D104" s="56"/>
      <c r="E104" s="57"/>
      <c r="F104" s="57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8"/>
    </row>
    <row r="105" spans="1:17" ht="26.25">
      <c r="A105" s="59">
        <v>0.6409722222222222</v>
      </c>
      <c r="B105" s="94"/>
      <c r="C105" s="61" t="s">
        <v>32</v>
      </c>
      <c r="D105" s="62">
        <v>321</v>
      </c>
      <c r="E105" s="63" t="s">
        <v>89</v>
      </c>
      <c r="F105" s="63" t="s">
        <v>90</v>
      </c>
      <c r="G105" s="63" t="s">
        <v>91</v>
      </c>
      <c r="H105" s="64">
        <v>215</v>
      </c>
      <c r="I105" s="64"/>
      <c r="J105" s="64"/>
      <c r="K105" s="64">
        <v>54</v>
      </c>
      <c r="L105" s="65">
        <f>SUM(H105:J105)/3.2</f>
        <v>67.1875</v>
      </c>
      <c r="M105" s="66">
        <v>1</v>
      </c>
      <c r="N105" s="66">
        <v>1</v>
      </c>
      <c r="O105" s="66"/>
      <c r="P105" s="66"/>
      <c r="Q105" s="67">
        <v>10</v>
      </c>
    </row>
    <row r="106" spans="1:17" ht="26.25">
      <c r="A106" s="59">
        <v>0.6305555555555555</v>
      </c>
      <c r="B106" s="94"/>
      <c r="C106" s="61" t="s">
        <v>74</v>
      </c>
      <c r="D106" s="62">
        <v>512</v>
      </c>
      <c r="E106" s="63" t="s">
        <v>111</v>
      </c>
      <c r="F106" s="63" t="s">
        <v>112</v>
      </c>
      <c r="G106" s="63" t="s">
        <v>113</v>
      </c>
      <c r="H106" s="64"/>
      <c r="I106" s="64">
        <v>206</v>
      </c>
      <c r="J106" s="64"/>
      <c r="K106" s="64">
        <v>52</v>
      </c>
      <c r="L106" s="65">
        <f>SUM(H106:J106)/3.2</f>
        <v>64.375</v>
      </c>
      <c r="M106" s="66">
        <v>2</v>
      </c>
      <c r="N106" s="66"/>
      <c r="O106" s="66">
        <v>1</v>
      </c>
      <c r="P106" s="66"/>
      <c r="Q106" s="67">
        <v>9</v>
      </c>
    </row>
    <row r="107" spans="1:17" ht="26.25">
      <c r="A107" s="59">
        <v>0.6513888888888889</v>
      </c>
      <c r="B107" s="94"/>
      <c r="C107" s="61" t="s">
        <v>74</v>
      </c>
      <c r="D107" s="62">
        <v>363</v>
      </c>
      <c r="E107" s="63" t="s">
        <v>92</v>
      </c>
      <c r="F107" s="63" t="s">
        <v>93</v>
      </c>
      <c r="G107" s="63" t="s">
        <v>94</v>
      </c>
      <c r="H107" s="64"/>
      <c r="I107" s="64">
        <v>203</v>
      </c>
      <c r="J107" s="64"/>
      <c r="K107" s="64">
        <v>52</v>
      </c>
      <c r="L107" s="65">
        <f>SUM(H107:J107)/3.2</f>
        <v>63.4375</v>
      </c>
      <c r="M107" s="66">
        <v>3</v>
      </c>
      <c r="N107" s="66"/>
      <c r="O107" s="66">
        <v>2</v>
      </c>
      <c r="P107" s="66"/>
      <c r="Q107" s="67">
        <v>8</v>
      </c>
    </row>
    <row r="108" spans="1:17" ht="26.25">
      <c r="A108" s="59">
        <v>0.6361111111111112</v>
      </c>
      <c r="B108" s="94"/>
      <c r="C108" s="61" t="s">
        <v>32</v>
      </c>
      <c r="D108" s="62">
        <v>478</v>
      </c>
      <c r="E108" s="63" t="s">
        <v>98</v>
      </c>
      <c r="F108" s="63" t="s">
        <v>70</v>
      </c>
      <c r="G108" s="68"/>
      <c r="H108" s="64">
        <v>202</v>
      </c>
      <c r="I108" s="64"/>
      <c r="J108" s="64"/>
      <c r="K108" s="64">
        <v>52</v>
      </c>
      <c r="L108" s="65">
        <f>SUM(H108:J108)/3.2</f>
        <v>63.125</v>
      </c>
      <c r="M108" s="66">
        <v>4</v>
      </c>
      <c r="N108" s="66">
        <v>2</v>
      </c>
      <c r="O108" s="66"/>
      <c r="P108" s="66"/>
      <c r="Q108" s="67">
        <v>7</v>
      </c>
    </row>
    <row r="109" spans="1:17" ht="26.25">
      <c r="A109" s="59">
        <v>0.6201388888888889</v>
      </c>
      <c r="B109" s="94"/>
      <c r="C109" s="61" t="s">
        <v>74</v>
      </c>
      <c r="D109" s="62">
        <v>380</v>
      </c>
      <c r="E109" s="63" t="s">
        <v>95</v>
      </c>
      <c r="F109" s="63" t="s">
        <v>96</v>
      </c>
      <c r="G109" s="63" t="s">
        <v>97</v>
      </c>
      <c r="H109" s="64"/>
      <c r="I109" s="64">
        <v>192</v>
      </c>
      <c r="J109" s="64"/>
      <c r="K109" s="64">
        <v>48</v>
      </c>
      <c r="L109" s="65">
        <f>SUM(H109:J109)/3.2</f>
        <v>60</v>
      </c>
      <c r="M109" s="66" t="s">
        <v>114</v>
      </c>
      <c r="N109" s="66"/>
      <c r="O109" s="66" t="s">
        <v>115</v>
      </c>
      <c r="P109" s="66"/>
      <c r="Q109" s="67">
        <v>6</v>
      </c>
    </row>
    <row r="110" spans="1:17" ht="26.25">
      <c r="A110" s="59">
        <v>0.6256944444444444</v>
      </c>
      <c r="B110" s="94"/>
      <c r="C110" s="61" t="s">
        <v>74</v>
      </c>
      <c r="D110" s="62">
        <v>526</v>
      </c>
      <c r="E110" s="63" t="s">
        <v>99</v>
      </c>
      <c r="F110" s="63" t="s">
        <v>100</v>
      </c>
      <c r="G110" s="68"/>
      <c r="H110" s="64"/>
      <c r="I110" s="64">
        <v>192</v>
      </c>
      <c r="J110" s="64"/>
      <c r="K110" s="64">
        <v>48</v>
      </c>
      <c r="L110" s="65">
        <f>SUM(H110:J110)/3.2</f>
        <v>60</v>
      </c>
      <c r="M110" s="66" t="s">
        <v>114</v>
      </c>
      <c r="N110" s="66"/>
      <c r="O110" s="66" t="s">
        <v>115</v>
      </c>
      <c r="P110" s="66"/>
      <c r="Q110" s="67">
        <v>6</v>
      </c>
    </row>
    <row r="111" spans="1:17" ht="26.25">
      <c r="A111" s="59">
        <v>0.6465277777777778</v>
      </c>
      <c r="B111" s="94"/>
      <c r="C111" s="61" t="s">
        <v>74</v>
      </c>
      <c r="D111" s="62">
        <v>121</v>
      </c>
      <c r="E111" s="63" t="s">
        <v>103</v>
      </c>
      <c r="F111" s="63" t="s">
        <v>104</v>
      </c>
      <c r="G111" s="63" t="s">
        <v>105</v>
      </c>
      <c r="H111" s="64"/>
      <c r="I111" s="64">
        <v>178</v>
      </c>
      <c r="J111" s="64"/>
      <c r="K111" s="64">
        <v>46</v>
      </c>
      <c r="L111" s="65">
        <f>SUM(H111:J111)/3.2</f>
        <v>55.625</v>
      </c>
      <c r="M111" s="66">
        <v>7</v>
      </c>
      <c r="N111" s="66"/>
      <c r="O111" s="66">
        <v>5</v>
      </c>
      <c r="P111" s="66"/>
      <c r="Q111" s="67">
        <v>4</v>
      </c>
    </row>
    <row r="112" spans="1:17" ht="15.75">
      <c r="A112" s="59">
        <v>0.6569444444444444</v>
      </c>
      <c r="B112" s="101"/>
      <c r="C112" s="61"/>
      <c r="D112" s="62"/>
      <c r="E112" s="63" t="s">
        <v>116</v>
      </c>
      <c r="F112" s="63"/>
      <c r="G112" s="68"/>
      <c r="H112" s="64"/>
      <c r="I112" s="64"/>
      <c r="J112" s="64"/>
      <c r="K112" s="64"/>
      <c r="L112" s="65"/>
      <c r="M112" s="66"/>
      <c r="N112" s="66"/>
      <c r="O112" s="66"/>
      <c r="P112" s="66"/>
      <c r="Q112" s="67"/>
    </row>
    <row r="113" spans="1:17" ht="6.75" customHeight="1" thickBot="1">
      <c r="A113" s="69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5"/>
      <c r="M113" s="76"/>
      <c r="N113" s="76"/>
      <c r="O113" s="76"/>
      <c r="P113" s="76"/>
      <c r="Q113" s="77"/>
    </row>
    <row r="114" spans="1:17" ht="6.75" customHeight="1" thickBot="1">
      <c r="A114" s="95"/>
      <c r="B114" s="96"/>
      <c r="C114" s="102"/>
      <c r="D114" s="103"/>
      <c r="E114" s="104"/>
      <c r="F114" s="104"/>
      <c r="G114" s="104"/>
      <c r="H114" s="96"/>
      <c r="I114" s="96"/>
      <c r="J114" s="96"/>
      <c r="K114" s="96"/>
      <c r="L114" s="97"/>
      <c r="M114" s="98"/>
      <c r="N114" s="98"/>
      <c r="O114" s="98"/>
      <c r="P114" s="98"/>
      <c r="Q114" s="99"/>
    </row>
    <row r="115" spans="1:17" ht="26.25" thickBot="1">
      <c r="A115" s="1" t="s">
        <v>0</v>
      </c>
      <c r="B115" s="2"/>
      <c r="C115" s="2"/>
      <c r="D115" s="2"/>
      <c r="E115" s="2"/>
      <c r="F115" s="2"/>
      <c r="G115" s="3" t="s">
        <v>1</v>
      </c>
      <c r="H115" s="3"/>
      <c r="I115" s="3"/>
      <c r="J115" s="3"/>
      <c r="K115" s="3"/>
      <c r="L115" s="4"/>
      <c r="M115" s="5" t="s">
        <v>2</v>
      </c>
      <c r="N115" s="6"/>
      <c r="O115" s="6"/>
      <c r="P115" s="7">
        <v>3</v>
      </c>
      <c r="Q115" s="8">
        <v>3</v>
      </c>
    </row>
    <row r="116" spans="1:17" ht="20.25" thickBot="1">
      <c r="A116" s="9" t="s">
        <v>3</v>
      </c>
      <c r="B116" s="10"/>
      <c r="C116" s="10"/>
      <c r="D116" s="10"/>
      <c r="E116" s="10"/>
      <c r="F116" s="10"/>
      <c r="G116" s="11" t="s">
        <v>4</v>
      </c>
      <c r="H116" s="81" t="s">
        <v>86</v>
      </c>
      <c r="I116" s="81"/>
      <c r="J116" s="81"/>
      <c r="K116" s="81"/>
      <c r="L116" s="13"/>
      <c r="M116" s="14" t="s">
        <v>6</v>
      </c>
      <c r="N116" s="15"/>
      <c r="O116" s="16"/>
      <c r="P116" s="17">
        <f>SUM(L124:L128)/Q115</f>
        <v>61.149425287356316</v>
      </c>
      <c r="Q116" s="18"/>
    </row>
    <row r="117" spans="1:17" ht="19.5" thickBot="1">
      <c r="A117" s="9" t="s">
        <v>117</v>
      </c>
      <c r="B117" s="10"/>
      <c r="C117" s="10"/>
      <c r="D117" s="10"/>
      <c r="E117" s="10"/>
      <c r="F117" s="10"/>
      <c r="G117" s="19" t="s">
        <v>8</v>
      </c>
      <c r="H117" s="84" t="s">
        <v>84</v>
      </c>
      <c r="I117" s="20"/>
      <c r="J117" s="20"/>
      <c r="K117" s="20"/>
      <c r="L117" s="21"/>
      <c r="M117" s="21"/>
      <c r="N117" s="22"/>
      <c r="O117" s="23">
        <v>290</v>
      </c>
      <c r="P117" s="23"/>
      <c r="Q117" s="24"/>
    </row>
    <row r="118" spans="1:17" ht="19.5" customHeight="1">
      <c r="A118" s="25" t="s">
        <v>10</v>
      </c>
      <c r="B118" s="26"/>
      <c r="C118" s="26"/>
      <c r="D118" s="26"/>
      <c r="E118" s="26"/>
      <c r="F118" s="27"/>
      <c r="G118" s="28"/>
      <c r="H118" s="29" t="s">
        <v>54</v>
      </c>
      <c r="I118" s="29"/>
      <c r="J118" s="29"/>
      <c r="K118" s="29"/>
      <c r="L118" s="93"/>
      <c r="M118" s="32"/>
      <c r="N118" s="32"/>
      <c r="O118" s="33"/>
      <c r="P118" s="33"/>
      <c r="Q118" s="24"/>
    </row>
    <row r="119" spans="1:17" ht="20.25" thickBot="1">
      <c r="A119" s="34" t="s">
        <v>118</v>
      </c>
      <c r="B119" s="35"/>
      <c r="C119" s="35"/>
      <c r="D119" s="35"/>
      <c r="E119" s="35"/>
      <c r="F119" s="36"/>
      <c r="G119" s="37"/>
      <c r="H119" s="37"/>
      <c r="I119" s="37"/>
      <c r="J119" s="37"/>
      <c r="K119" s="37"/>
      <c r="L119" s="37"/>
      <c r="M119" s="37"/>
      <c r="N119" s="37"/>
      <c r="O119" s="33"/>
      <c r="P119" s="33"/>
      <c r="Q119" s="24"/>
    </row>
    <row r="120" spans="1:17" ht="6.75" customHeight="1" thickBot="1">
      <c r="A120" s="38"/>
      <c r="B120" s="37"/>
      <c r="C120" s="39"/>
      <c r="D120" s="37"/>
      <c r="E120" s="37"/>
      <c r="F120" s="3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1"/>
    </row>
    <row r="121" spans="1:17" ht="15.75">
      <c r="A121" s="42" t="s">
        <v>13</v>
      </c>
      <c r="B121" s="43" t="s">
        <v>14</v>
      </c>
      <c r="C121" s="43" t="s">
        <v>15</v>
      </c>
      <c r="D121" s="43" t="s">
        <v>16</v>
      </c>
      <c r="E121" s="44" t="s">
        <v>17</v>
      </c>
      <c r="F121" s="45" t="s">
        <v>18</v>
      </c>
      <c r="G121" s="46" t="s">
        <v>19</v>
      </c>
      <c r="H121" s="43" t="s">
        <v>20</v>
      </c>
      <c r="I121" s="43" t="s">
        <v>20</v>
      </c>
      <c r="J121" s="43" t="s">
        <v>20</v>
      </c>
      <c r="K121" s="43" t="s">
        <v>21</v>
      </c>
      <c r="L121" s="43" t="s">
        <v>22</v>
      </c>
      <c r="M121" s="47" t="s">
        <v>23</v>
      </c>
      <c r="N121" s="47"/>
      <c r="O121" s="47"/>
      <c r="P121" s="47"/>
      <c r="Q121" s="48"/>
    </row>
    <row r="122" spans="1:17" ht="16.5" thickBot="1">
      <c r="A122" s="49"/>
      <c r="B122" s="50"/>
      <c r="C122" s="51" t="s">
        <v>24</v>
      </c>
      <c r="D122" s="52"/>
      <c r="E122" s="53" t="s">
        <v>25</v>
      </c>
      <c r="F122" s="53" t="s">
        <v>26</v>
      </c>
      <c r="G122" s="52" t="s">
        <v>27</v>
      </c>
      <c r="H122" s="52" t="s">
        <v>28</v>
      </c>
      <c r="I122" s="52" t="s">
        <v>29</v>
      </c>
      <c r="J122" s="52" t="s">
        <v>30</v>
      </c>
      <c r="K122" s="52" t="s">
        <v>24</v>
      </c>
      <c r="L122" s="52"/>
      <c r="M122" s="52" t="s">
        <v>31</v>
      </c>
      <c r="N122" s="52" t="s">
        <v>28</v>
      </c>
      <c r="O122" s="52" t="s">
        <v>29</v>
      </c>
      <c r="P122" s="52" t="s">
        <v>30</v>
      </c>
      <c r="Q122" s="54" t="s">
        <v>63</v>
      </c>
    </row>
    <row r="123" spans="1:17" ht="6.75" customHeight="1">
      <c r="A123" s="55"/>
      <c r="B123" s="56"/>
      <c r="C123" s="56"/>
      <c r="D123" s="56"/>
      <c r="E123" s="57"/>
      <c r="F123" s="57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8"/>
    </row>
    <row r="124" spans="1:17" ht="26.25">
      <c r="A124" s="59">
        <v>0.6472222222222221</v>
      </c>
      <c r="B124" s="101"/>
      <c r="C124" s="61" t="s">
        <v>32</v>
      </c>
      <c r="D124" s="62">
        <v>970</v>
      </c>
      <c r="E124" s="80" t="s">
        <v>119</v>
      </c>
      <c r="F124" s="80" t="s">
        <v>120</v>
      </c>
      <c r="G124" s="63" t="s">
        <v>121</v>
      </c>
      <c r="H124" s="64">
        <v>191</v>
      </c>
      <c r="I124" s="64"/>
      <c r="J124" s="64"/>
      <c r="K124" s="64">
        <v>52</v>
      </c>
      <c r="L124" s="65">
        <f>SUM(H124:J124)/2.9</f>
        <v>65.86206896551724</v>
      </c>
      <c r="M124" s="66">
        <v>1</v>
      </c>
      <c r="N124" s="66">
        <v>1</v>
      </c>
      <c r="O124" s="66"/>
      <c r="P124" s="66"/>
      <c r="Q124" s="67">
        <v>10</v>
      </c>
    </row>
    <row r="125" spans="1:17" ht="26.25">
      <c r="A125" s="59">
        <v>0.6527777777777777</v>
      </c>
      <c r="B125" s="101"/>
      <c r="C125" s="61" t="s">
        <v>32</v>
      </c>
      <c r="D125" s="62">
        <v>536</v>
      </c>
      <c r="E125" s="63" t="s">
        <v>122</v>
      </c>
      <c r="F125" s="63" t="s">
        <v>123</v>
      </c>
      <c r="G125" s="68"/>
      <c r="H125" s="64">
        <v>175</v>
      </c>
      <c r="I125" s="64"/>
      <c r="J125" s="64"/>
      <c r="K125" s="64">
        <v>48</v>
      </c>
      <c r="L125" s="65">
        <f>SUM(H125:J125)/2.9</f>
        <v>60.3448275862069</v>
      </c>
      <c r="M125" s="66">
        <v>2</v>
      </c>
      <c r="N125" s="66">
        <v>2</v>
      </c>
      <c r="O125" s="66"/>
      <c r="P125" s="66"/>
      <c r="Q125" s="67">
        <v>9</v>
      </c>
    </row>
    <row r="126" spans="1:17" ht="26.25">
      <c r="A126" s="59">
        <v>0.6583333333333332</v>
      </c>
      <c r="B126" s="101"/>
      <c r="C126" s="61" t="s">
        <v>74</v>
      </c>
      <c r="D126" s="62">
        <v>512</v>
      </c>
      <c r="E126" s="63" t="s">
        <v>111</v>
      </c>
      <c r="F126" s="63" t="s">
        <v>112</v>
      </c>
      <c r="G126" s="105" t="s">
        <v>113</v>
      </c>
      <c r="H126" s="64"/>
      <c r="I126" s="64">
        <v>166</v>
      </c>
      <c r="J126" s="64"/>
      <c r="K126" s="64">
        <v>46</v>
      </c>
      <c r="L126" s="65">
        <f>SUM(H126:J126)/2.9</f>
        <v>57.24137931034483</v>
      </c>
      <c r="M126" s="66">
        <v>3</v>
      </c>
      <c r="N126" s="66"/>
      <c r="O126" s="66">
        <v>1</v>
      </c>
      <c r="P126" s="66"/>
      <c r="Q126" s="67">
        <v>8</v>
      </c>
    </row>
    <row r="127" spans="1:17" ht="26.25">
      <c r="A127" s="59">
        <v>0.6416666666666666</v>
      </c>
      <c r="B127" s="101"/>
      <c r="C127" s="61" t="s">
        <v>74</v>
      </c>
      <c r="D127" s="62">
        <v>67</v>
      </c>
      <c r="E127" s="80" t="s">
        <v>124</v>
      </c>
      <c r="F127" s="80" t="s">
        <v>125</v>
      </c>
      <c r="G127" s="63" t="s">
        <v>126</v>
      </c>
      <c r="H127" s="64"/>
      <c r="I127" s="64" t="s">
        <v>49</v>
      </c>
      <c r="J127" s="64"/>
      <c r="K127" s="64"/>
      <c r="L127" s="65">
        <f>SUM(H127:J127)/2.9</f>
        <v>0</v>
      </c>
      <c r="M127" s="66" t="s">
        <v>49</v>
      </c>
      <c r="N127" s="66"/>
      <c r="O127" s="66" t="s">
        <v>49</v>
      </c>
      <c r="P127" s="66"/>
      <c r="Q127" s="67"/>
    </row>
    <row r="128" spans="1:17" ht="15.75">
      <c r="A128" s="59">
        <v>0.6638888888888888</v>
      </c>
      <c r="B128" s="64"/>
      <c r="C128" s="64"/>
      <c r="D128" s="64"/>
      <c r="E128" s="64" t="s">
        <v>50</v>
      </c>
      <c r="F128" s="64"/>
      <c r="G128" s="64"/>
      <c r="H128" s="64"/>
      <c r="I128" s="64"/>
      <c r="J128" s="64"/>
      <c r="K128" s="64"/>
      <c r="L128" s="65"/>
      <c r="M128" s="66"/>
      <c r="N128" s="66"/>
      <c r="O128" s="66"/>
      <c r="P128" s="66"/>
      <c r="Q128" s="67"/>
    </row>
    <row r="129" spans="1:17" ht="6.75" customHeight="1" thickBot="1">
      <c r="A129" s="69"/>
      <c r="B129" s="70"/>
      <c r="C129" s="71"/>
      <c r="D129" s="72"/>
      <c r="E129" s="74"/>
      <c r="F129" s="74"/>
      <c r="G129" s="74"/>
      <c r="H129" s="70"/>
      <c r="I129" s="70"/>
      <c r="J129" s="70"/>
      <c r="K129" s="70"/>
      <c r="L129" s="75"/>
      <c r="M129" s="76"/>
      <c r="N129" s="76"/>
      <c r="O129" s="76"/>
      <c r="P129" s="76"/>
      <c r="Q129" s="77"/>
    </row>
    <row r="130" ht="6.75" customHeight="1" thickBot="1"/>
    <row r="131" spans="1:17" ht="26.25" thickBot="1">
      <c r="A131" s="1" t="s">
        <v>0</v>
      </c>
      <c r="B131" s="2"/>
      <c r="C131" s="2"/>
      <c r="D131" s="2"/>
      <c r="E131" s="2"/>
      <c r="F131" s="2"/>
      <c r="G131" s="3" t="s">
        <v>1</v>
      </c>
      <c r="H131" s="3"/>
      <c r="I131" s="3"/>
      <c r="J131" s="3"/>
      <c r="K131" s="3"/>
      <c r="L131" s="4"/>
      <c r="M131" s="5" t="s">
        <v>2</v>
      </c>
      <c r="N131" s="6"/>
      <c r="O131" s="6"/>
      <c r="P131" s="7">
        <v>5</v>
      </c>
      <c r="Q131" s="8">
        <v>5</v>
      </c>
    </row>
    <row r="132" spans="1:17" ht="20.25" thickBot="1">
      <c r="A132" s="9" t="s">
        <v>3</v>
      </c>
      <c r="B132" s="10"/>
      <c r="C132" s="10"/>
      <c r="D132" s="10"/>
      <c r="E132" s="10"/>
      <c r="F132" s="10"/>
      <c r="G132" s="11" t="s">
        <v>4</v>
      </c>
      <c r="H132" s="81" t="s">
        <v>107</v>
      </c>
      <c r="I132" s="81"/>
      <c r="J132" s="81"/>
      <c r="K132" s="81"/>
      <c r="L132" s="13"/>
      <c r="M132" s="14" t="s">
        <v>6</v>
      </c>
      <c r="N132" s="15"/>
      <c r="O132" s="16"/>
      <c r="P132" s="17">
        <f>SUM(L140:L147)/Q131</f>
        <v>64.41176470588235</v>
      </c>
      <c r="Q132" s="18"/>
    </row>
    <row r="133" spans="1:17" ht="19.5" thickBot="1">
      <c r="A133" s="9" t="s">
        <v>127</v>
      </c>
      <c r="B133" s="10"/>
      <c r="C133" s="10"/>
      <c r="D133" s="10"/>
      <c r="E133" s="10"/>
      <c r="F133" s="10"/>
      <c r="G133" s="19" t="s">
        <v>8</v>
      </c>
      <c r="H133" s="100" t="s">
        <v>109</v>
      </c>
      <c r="I133" s="100"/>
      <c r="J133" s="100"/>
      <c r="K133" s="100"/>
      <c r="L133" s="21"/>
      <c r="M133" s="21"/>
      <c r="N133" s="22"/>
      <c r="O133" s="23">
        <v>340</v>
      </c>
      <c r="P133" s="23"/>
      <c r="Q133" s="24"/>
    </row>
    <row r="134" spans="1:17" ht="19.5" customHeight="1">
      <c r="A134" s="25" t="s">
        <v>128</v>
      </c>
      <c r="B134" s="26"/>
      <c r="C134" s="26"/>
      <c r="D134" s="26"/>
      <c r="E134" s="26"/>
      <c r="F134" s="27"/>
      <c r="G134" s="28"/>
      <c r="H134" s="29" t="s">
        <v>11</v>
      </c>
      <c r="I134" s="29"/>
      <c r="J134" s="30"/>
      <c r="K134" s="30"/>
      <c r="L134" s="31"/>
      <c r="M134" s="32"/>
      <c r="N134" s="32"/>
      <c r="O134" s="33"/>
      <c r="P134" s="33"/>
      <c r="Q134" s="24"/>
    </row>
    <row r="135" spans="1:17" ht="20.25" thickBot="1">
      <c r="A135" s="34" t="s">
        <v>129</v>
      </c>
      <c r="B135" s="35"/>
      <c r="C135" s="35"/>
      <c r="D135" s="35"/>
      <c r="E135" s="35"/>
      <c r="F135" s="36"/>
      <c r="G135" s="37"/>
      <c r="H135" s="40"/>
      <c r="I135" s="40"/>
      <c r="J135" s="40"/>
      <c r="K135" s="40"/>
      <c r="L135" s="37"/>
      <c r="M135" s="37"/>
      <c r="N135" s="37"/>
      <c r="O135" s="33"/>
      <c r="P135" s="33"/>
      <c r="Q135" s="24"/>
    </row>
    <row r="136" spans="1:17" ht="6.75" customHeight="1" thickBot="1">
      <c r="A136" s="38"/>
      <c r="B136" s="37"/>
      <c r="C136" s="39"/>
      <c r="D136" s="37"/>
      <c r="E136" s="37"/>
      <c r="F136" s="37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1"/>
    </row>
    <row r="137" spans="1:17" ht="15.75">
      <c r="A137" s="42" t="s">
        <v>13</v>
      </c>
      <c r="B137" s="43" t="s">
        <v>14</v>
      </c>
      <c r="C137" s="43" t="s">
        <v>15</v>
      </c>
      <c r="D137" s="43" t="s">
        <v>16</v>
      </c>
      <c r="E137" s="44" t="s">
        <v>17</v>
      </c>
      <c r="F137" s="45" t="s">
        <v>18</v>
      </c>
      <c r="G137" s="46" t="s">
        <v>19</v>
      </c>
      <c r="H137" s="43" t="s">
        <v>20</v>
      </c>
      <c r="I137" s="43" t="s">
        <v>20</v>
      </c>
      <c r="J137" s="43" t="s">
        <v>20</v>
      </c>
      <c r="K137" s="43" t="s">
        <v>21</v>
      </c>
      <c r="L137" s="43" t="s">
        <v>22</v>
      </c>
      <c r="M137" s="47" t="s">
        <v>23</v>
      </c>
      <c r="N137" s="47"/>
      <c r="O137" s="47"/>
      <c r="P137" s="47"/>
      <c r="Q137" s="48"/>
    </row>
    <row r="138" spans="1:17" ht="16.5" thickBot="1">
      <c r="A138" s="49"/>
      <c r="B138" s="50"/>
      <c r="C138" s="51" t="s">
        <v>24</v>
      </c>
      <c r="D138" s="52"/>
      <c r="E138" s="53" t="s">
        <v>25</v>
      </c>
      <c r="F138" s="53" t="s">
        <v>26</v>
      </c>
      <c r="G138" s="52" t="s">
        <v>27</v>
      </c>
      <c r="H138" s="52" t="s">
        <v>28</v>
      </c>
      <c r="I138" s="52" t="s">
        <v>29</v>
      </c>
      <c r="J138" s="52" t="s">
        <v>30</v>
      </c>
      <c r="K138" s="52" t="s">
        <v>24</v>
      </c>
      <c r="L138" s="52"/>
      <c r="M138" s="52" t="s">
        <v>31</v>
      </c>
      <c r="N138" s="52" t="s">
        <v>28</v>
      </c>
      <c r="O138" s="52" t="s">
        <v>29</v>
      </c>
      <c r="P138" s="52" t="s">
        <v>30</v>
      </c>
      <c r="Q138" s="54" t="s">
        <v>63</v>
      </c>
    </row>
    <row r="139" spans="1:17" ht="6.75" customHeight="1">
      <c r="A139" s="55"/>
      <c r="B139" s="56"/>
      <c r="C139" s="56"/>
      <c r="D139" s="56"/>
      <c r="E139" s="57"/>
      <c r="F139" s="57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8"/>
    </row>
    <row r="140" spans="1:17" ht="26.25">
      <c r="A140" s="59">
        <v>0.673611111111111</v>
      </c>
      <c r="B140" s="101"/>
      <c r="C140" s="61" t="s">
        <v>32</v>
      </c>
      <c r="D140" s="62">
        <v>970</v>
      </c>
      <c r="E140" s="80" t="s">
        <v>119</v>
      </c>
      <c r="F140" s="80" t="s">
        <v>120</v>
      </c>
      <c r="G140" s="63" t="s">
        <v>121</v>
      </c>
      <c r="H140" s="64">
        <v>225</v>
      </c>
      <c r="I140" s="64"/>
      <c r="J140" s="64"/>
      <c r="K140" s="64">
        <v>52</v>
      </c>
      <c r="L140" s="65">
        <f>SUM(H140:J140)/3.4</f>
        <v>66.17647058823529</v>
      </c>
      <c r="M140" s="66">
        <v>1</v>
      </c>
      <c r="N140" s="66">
        <v>1</v>
      </c>
      <c r="O140" s="66"/>
      <c r="P140" s="66"/>
      <c r="Q140" s="67">
        <v>10</v>
      </c>
    </row>
    <row r="141" spans="1:17" ht="26.25">
      <c r="A141" s="59">
        <v>0.6569444444444444</v>
      </c>
      <c r="B141" s="101"/>
      <c r="C141" s="61" t="s">
        <v>32</v>
      </c>
      <c r="D141" s="62">
        <v>570</v>
      </c>
      <c r="E141" s="63" t="s">
        <v>130</v>
      </c>
      <c r="F141" s="63" t="s">
        <v>131</v>
      </c>
      <c r="G141" s="68"/>
      <c r="H141" s="64">
        <v>223</v>
      </c>
      <c r="I141" s="64"/>
      <c r="J141" s="64"/>
      <c r="K141" s="64">
        <v>52</v>
      </c>
      <c r="L141" s="65">
        <f>SUM(H141:J141)/3.4</f>
        <v>65.58823529411765</v>
      </c>
      <c r="M141" s="66">
        <v>2</v>
      </c>
      <c r="N141" s="66">
        <v>2</v>
      </c>
      <c r="O141" s="66"/>
      <c r="P141" s="66"/>
      <c r="Q141" s="67">
        <v>9</v>
      </c>
    </row>
    <row r="142" spans="1:17" ht="26.25">
      <c r="A142" s="59">
        <v>0.6847222222222221</v>
      </c>
      <c r="B142" s="101"/>
      <c r="C142" s="61" t="s">
        <v>74</v>
      </c>
      <c r="D142" s="62">
        <v>215</v>
      </c>
      <c r="E142" s="63" t="s">
        <v>132</v>
      </c>
      <c r="F142" s="63" t="s">
        <v>133</v>
      </c>
      <c r="G142" s="63" t="s">
        <v>134</v>
      </c>
      <c r="H142" s="64"/>
      <c r="I142" s="64">
        <v>221</v>
      </c>
      <c r="J142" s="64"/>
      <c r="K142" s="64">
        <v>50</v>
      </c>
      <c r="L142" s="65">
        <f>SUM(H142:J142)/3.4</f>
        <v>65</v>
      </c>
      <c r="M142" s="66">
        <v>3</v>
      </c>
      <c r="N142" s="66"/>
      <c r="O142" s="66">
        <v>1</v>
      </c>
      <c r="P142" s="66"/>
      <c r="Q142" s="67">
        <v>8</v>
      </c>
    </row>
    <row r="143" spans="1:17" ht="26.25">
      <c r="A143" s="59">
        <v>0.6791666666666666</v>
      </c>
      <c r="B143" s="101"/>
      <c r="C143" s="61" t="s">
        <v>32</v>
      </c>
      <c r="D143" s="62">
        <v>551</v>
      </c>
      <c r="E143" s="63" t="s">
        <v>135</v>
      </c>
      <c r="F143" s="63" t="s">
        <v>136</v>
      </c>
      <c r="G143" s="63" t="s">
        <v>137</v>
      </c>
      <c r="H143" s="64">
        <v>214</v>
      </c>
      <c r="I143" s="64"/>
      <c r="J143" s="64"/>
      <c r="K143" s="64">
        <v>50</v>
      </c>
      <c r="L143" s="65">
        <f>SUM(H143:J143)/3.4</f>
        <v>62.94117647058824</v>
      </c>
      <c r="M143" s="66">
        <v>4</v>
      </c>
      <c r="N143" s="66">
        <v>3</v>
      </c>
      <c r="O143" s="66"/>
      <c r="P143" s="66"/>
      <c r="Q143" s="67">
        <v>7</v>
      </c>
    </row>
    <row r="144" spans="1:17" ht="26.25">
      <c r="A144" s="59">
        <v>0.6902777777777777</v>
      </c>
      <c r="B144" s="101"/>
      <c r="C144" s="61" t="s">
        <v>32</v>
      </c>
      <c r="D144" s="62">
        <v>445</v>
      </c>
      <c r="E144" s="80" t="s">
        <v>138</v>
      </c>
      <c r="F144" s="80" t="s">
        <v>139</v>
      </c>
      <c r="G144" s="63" t="s">
        <v>140</v>
      </c>
      <c r="H144" s="64">
        <v>212</v>
      </c>
      <c r="I144" s="64"/>
      <c r="J144" s="64"/>
      <c r="K144" s="64">
        <v>50</v>
      </c>
      <c r="L144" s="65">
        <f>SUM(H144:J144)/3.4</f>
        <v>62.35294117647059</v>
      </c>
      <c r="M144" s="66">
        <v>5</v>
      </c>
      <c r="N144" s="66">
        <v>4</v>
      </c>
      <c r="O144" s="66"/>
      <c r="P144" s="66"/>
      <c r="Q144" s="67">
        <v>6</v>
      </c>
    </row>
    <row r="145" spans="1:17" ht="26.25">
      <c r="A145" s="59">
        <v>0.6625</v>
      </c>
      <c r="B145" s="101"/>
      <c r="C145" s="61" t="s">
        <v>74</v>
      </c>
      <c r="D145" s="62">
        <v>567</v>
      </c>
      <c r="E145" s="63" t="s">
        <v>141</v>
      </c>
      <c r="F145" s="63" t="s">
        <v>142</v>
      </c>
      <c r="G145" s="63" t="s">
        <v>143</v>
      </c>
      <c r="H145" s="64"/>
      <c r="I145" s="64" t="s">
        <v>106</v>
      </c>
      <c r="J145" s="64"/>
      <c r="K145" s="64"/>
      <c r="L145" s="65">
        <f>SUM(H145:J145)/3.4</f>
        <v>0</v>
      </c>
      <c r="M145" s="66" t="s">
        <v>106</v>
      </c>
      <c r="N145" s="66"/>
      <c r="O145" s="66"/>
      <c r="P145" s="66"/>
      <c r="Q145" s="67"/>
    </row>
    <row r="146" spans="1:17" ht="26.25">
      <c r="A146" s="59">
        <v>0.6680555555555555</v>
      </c>
      <c r="B146" s="83"/>
      <c r="C146" s="61" t="s">
        <v>74</v>
      </c>
      <c r="D146" s="62">
        <v>67</v>
      </c>
      <c r="E146" s="80" t="s">
        <v>124</v>
      </c>
      <c r="F146" s="80" t="s">
        <v>125</v>
      </c>
      <c r="G146" s="63" t="s">
        <v>126</v>
      </c>
      <c r="H146" s="64"/>
      <c r="I146" s="64" t="s">
        <v>49</v>
      </c>
      <c r="J146" s="64"/>
      <c r="K146" s="64"/>
      <c r="L146" s="65">
        <f>SUM(H146:J146)/3.4</f>
        <v>0</v>
      </c>
      <c r="M146" s="66" t="s">
        <v>49</v>
      </c>
      <c r="N146" s="66"/>
      <c r="O146" s="66"/>
      <c r="P146" s="66"/>
      <c r="Q146" s="67"/>
    </row>
    <row r="147" spans="1:17" ht="15.75">
      <c r="A147" s="59">
        <v>0.6958333333333332</v>
      </c>
      <c r="B147" s="64"/>
      <c r="C147" s="64"/>
      <c r="D147" s="64"/>
      <c r="E147" s="64" t="s">
        <v>50</v>
      </c>
      <c r="F147" s="64"/>
      <c r="G147" s="64"/>
      <c r="H147" s="64"/>
      <c r="I147" s="64"/>
      <c r="J147" s="64"/>
      <c r="K147" s="64"/>
      <c r="L147" s="65"/>
      <c r="M147" s="66"/>
      <c r="N147" s="66"/>
      <c r="O147" s="66"/>
      <c r="P147" s="66"/>
      <c r="Q147" s="67"/>
    </row>
    <row r="148" spans="1:17" ht="6.75" customHeight="1" thickBot="1">
      <c r="A148" s="69"/>
      <c r="B148" s="70"/>
      <c r="C148" s="71"/>
      <c r="D148" s="72"/>
      <c r="E148" s="74"/>
      <c r="F148" s="74"/>
      <c r="G148" s="74"/>
      <c r="H148" s="70"/>
      <c r="I148" s="70"/>
      <c r="J148" s="70"/>
      <c r="K148" s="70"/>
      <c r="L148" s="75"/>
      <c r="M148" s="76"/>
      <c r="N148" s="76"/>
      <c r="O148" s="76"/>
      <c r="P148" s="76"/>
      <c r="Q148" s="77"/>
    </row>
    <row r="149" spans="1:17" ht="6.75" customHeight="1" thickBot="1">
      <c r="A149" s="95"/>
      <c r="B149" s="96"/>
      <c r="C149" s="102"/>
      <c r="D149" s="103"/>
      <c r="E149" s="104"/>
      <c r="F149" s="104"/>
      <c r="G149" s="104"/>
      <c r="H149" s="96"/>
      <c r="I149" s="96"/>
      <c r="J149" s="96"/>
      <c r="K149" s="96"/>
      <c r="L149" s="97"/>
      <c r="M149" s="98"/>
      <c r="N149" s="98"/>
      <c r="O149" s="98"/>
      <c r="P149" s="98"/>
      <c r="Q149" s="99"/>
    </row>
    <row r="150" spans="1:17" ht="26.25" thickBot="1">
      <c r="A150" s="1" t="s">
        <v>0</v>
      </c>
      <c r="B150" s="2"/>
      <c r="C150" s="2"/>
      <c r="D150" s="2"/>
      <c r="E150" s="2"/>
      <c r="F150" s="2"/>
      <c r="G150" s="3" t="s">
        <v>1</v>
      </c>
      <c r="H150" s="3"/>
      <c r="I150" s="3"/>
      <c r="J150" s="3"/>
      <c r="K150" s="3"/>
      <c r="L150" s="4"/>
      <c r="M150" s="5" t="s">
        <v>2</v>
      </c>
      <c r="N150" s="6"/>
      <c r="O150" s="6"/>
      <c r="P150" s="7">
        <v>7</v>
      </c>
      <c r="Q150" s="8">
        <v>7</v>
      </c>
    </row>
    <row r="151" spans="1:17" ht="20.25" thickBot="1">
      <c r="A151" s="9" t="s">
        <v>3</v>
      </c>
      <c r="B151" s="10"/>
      <c r="C151" s="10"/>
      <c r="D151" s="10"/>
      <c r="E151" s="10"/>
      <c r="F151" s="10"/>
      <c r="G151" s="11" t="s">
        <v>4</v>
      </c>
      <c r="H151" s="81" t="s">
        <v>144</v>
      </c>
      <c r="I151" s="81"/>
      <c r="J151" s="81"/>
      <c r="K151" s="81"/>
      <c r="L151" s="13"/>
      <c r="M151" s="14" t="s">
        <v>6</v>
      </c>
      <c r="N151" s="15"/>
      <c r="O151" s="16"/>
      <c r="P151" s="17">
        <f>SUM(L159:L166)/Q150</f>
        <v>61.597938606452544</v>
      </c>
      <c r="Q151" s="18"/>
    </row>
    <row r="152" spans="1:17" ht="19.5" thickBot="1">
      <c r="A152" s="9" t="s">
        <v>145</v>
      </c>
      <c r="B152" s="10"/>
      <c r="C152" s="10"/>
      <c r="D152" s="10"/>
      <c r="E152" s="10"/>
      <c r="F152" s="10"/>
      <c r="G152" s="19" t="s">
        <v>8</v>
      </c>
      <c r="H152" s="106" t="s">
        <v>146</v>
      </c>
      <c r="I152" s="106"/>
      <c r="J152" s="106"/>
      <c r="K152" s="106"/>
      <c r="L152" s="21"/>
      <c r="M152" s="21"/>
      <c r="N152" s="22"/>
      <c r="O152" s="23" t="s">
        <v>147</v>
      </c>
      <c r="P152" s="23"/>
      <c r="Q152" s="24"/>
    </row>
    <row r="153" spans="1:17" ht="19.5">
      <c r="A153" s="25" t="s">
        <v>10</v>
      </c>
      <c r="B153" s="26"/>
      <c r="C153" s="26"/>
      <c r="D153" s="26"/>
      <c r="E153" s="26"/>
      <c r="F153" s="27"/>
      <c r="G153" s="28"/>
      <c r="H153" s="29" t="s">
        <v>11</v>
      </c>
      <c r="I153" s="29"/>
      <c r="J153" s="30"/>
      <c r="K153" s="30"/>
      <c r="L153" s="31"/>
      <c r="M153" s="32"/>
      <c r="N153" s="32"/>
      <c r="O153" s="33"/>
      <c r="P153" s="33"/>
      <c r="Q153" s="24"/>
    </row>
    <row r="154" spans="1:17" ht="20.25" thickBot="1">
      <c r="A154" s="34" t="s">
        <v>148</v>
      </c>
      <c r="B154" s="35"/>
      <c r="C154" s="35"/>
      <c r="D154" s="35"/>
      <c r="E154" s="35"/>
      <c r="F154" s="36"/>
      <c r="G154" s="37"/>
      <c r="H154" s="40"/>
      <c r="I154" s="40"/>
      <c r="J154" s="40"/>
      <c r="K154" s="40"/>
      <c r="L154" s="37"/>
      <c r="M154" s="37"/>
      <c r="N154" s="37"/>
      <c r="O154" s="33"/>
      <c r="P154" s="33"/>
      <c r="Q154" s="24"/>
    </row>
    <row r="155" spans="1:17" ht="6.75" customHeight="1" thickBot="1">
      <c r="A155" s="38"/>
      <c r="B155" s="37"/>
      <c r="C155" s="39"/>
      <c r="D155" s="37"/>
      <c r="E155" s="37"/>
      <c r="F155" s="37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1"/>
    </row>
    <row r="156" spans="1:17" ht="15.75">
      <c r="A156" s="42" t="s">
        <v>13</v>
      </c>
      <c r="B156" s="43" t="s">
        <v>14</v>
      </c>
      <c r="C156" s="43" t="s">
        <v>15</v>
      </c>
      <c r="D156" s="43" t="s">
        <v>16</v>
      </c>
      <c r="E156" s="44" t="s">
        <v>17</v>
      </c>
      <c r="F156" s="45" t="s">
        <v>18</v>
      </c>
      <c r="G156" s="46" t="s">
        <v>19</v>
      </c>
      <c r="H156" s="43" t="s">
        <v>20</v>
      </c>
      <c r="I156" s="43" t="s">
        <v>20</v>
      </c>
      <c r="J156" s="43" t="s">
        <v>20</v>
      </c>
      <c r="K156" s="43" t="s">
        <v>21</v>
      </c>
      <c r="L156" s="43" t="s">
        <v>22</v>
      </c>
      <c r="M156" s="47" t="s">
        <v>23</v>
      </c>
      <c r="N156" s="47"/>
      <c r="O156" s="47"/>
      <c r="P156" s="47"/>
      <c r="Q156" s="107"/>
    </row>
    <row r="157" spans="1:17" ht="16.5" thickBot="1">
      <c r="A157" s="49"/>
      <c r="B157" s="50"/>
      <c r="C157" s="51" t="s">
        <v>24</v>
      </c>
      <c r="D157" s="52"/>
      <c r="E157" s="53" t="s">
        <v>25</v>
      </c>
      <c r="F157" s="53" t="s">
        <v>26</v>
      </c>
      <c r="G157" s="52" t="s">
        <v>27</v>
      </c>
      <c r="H157" s="52" t="s">
        <v>28</v>
      </c>
      <c r="I157" s="52" t="s">
        <v>29</v>
      </c>
      <c r="J157" s="52" t="s">
        <v>30</v>
      </c>
      <c r="K157" s="52" t="s">
        <v>24</v>
      </c>
      <c r="L157" s="52"/>
      <c r="M157" s="52" t="s">
        <v>31</v>
      </c>
      <c r="N157" s="52" t="s">
        <v>28</v>
      </c>
      <c r="O157" s="52" t="s">
        <v>29</v>
      </c>
      <c r="P157" s="52" t="s">
        <v>30</v>
      </c>
      <c r="Q157" s="54" t="s">
        <v>63</v>
      </c>
    </row>
    <row r="158" spans="1:17" ht="6.75" customHeight="1">
      <c r="A158" s="55"/>
      <c r="B158" s="56"/>
      <c r="C158" s="56"/>
      <c r="D158" s="56"/>
      <c r="E158" s="57"/>
      <c r="F158" s="57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8"/>
    </row>
    <row r="159" spans="1:17" ht="26.25">
      <c r="A159" s="59">
        <v>0.7458333333333331</v>
      </c>
      <c r="B159" s="108" t="s">
        <v>149</v>
      </c>
      <c r="C159" s="61" t="s">
        <v>24</v>
      </c>
      <c r="D159" s="62">
        <v>560</v>
      </c>
      <c r="E159" s="80" t="s">
        <v>150</v>
      </c>
      <c r="F159" s="80" t="s">
        <v>151</v>
      </c>
      <c r="G159" s="105" t="s">
        <v>152</v>
      </c>
      <c r="H159" s="64">
        <v>210</v>
      </c>
      <c r="I159" s="64"/>
      <c r="J159" s="64"/>
      <c r="K159" s="64">
        <v>52</v>
      </c>
      <c r="L159" s="65">
        <f>SUM(H159:J159)/3.2</f>
        <v>65.625</v>
      </c>
      <c r="M159" s="66">
        <v>1</v>
      </c>
      <c r="N159" s="66"/>
      <c r="O159" s="66"/>
      <c r="P159" s="66"/>
      <c r="Q159" s="67"/>
    </row>
    <row r="160" spans="1:17" ht="26.25">
      <c r="A160" s="59">
        <v>0.7125</v>
      </c>
      <c r="B160" s="109" t="s">
        <v>153</v>
      </c>
      <c r="C160" s="61" t="s">
        <v>30</v>
      </c>
      <c r="D160" s="62">
        <v>215</v>
      </c>
      <c r="E160" s="63" t="s">
        <v>132</v>
      </c>
      <c r="F160" s="63" t="s">
        <v>133</v>
      </c>
      <c r="G160" s="63" t="s">
        <v>134</v>
      </c>
      <c r="H160" s="64"/>
      <c r="I160" s="64"/>
      <c r="J160" s="64">
        <v>223</v>
      </c>
      <c r="K160" s="64">
        <v>41</v>
      </c>
      <c r="L160" s="65">
        <f>SUM(H160:J160)/3.4</f>
        <v>65.58823529411765</v>
      </c>
      <c r="M160" s="66">
        <v>2</v>
      </c>
      <c r="N160" s="66"/>
      <c r="O160" s="66"/>
      <c r="P160" s="66"/>
      <c r="Q160" s="67">
        <v>10</v>
      </c>
    </row>
    <row r="161" spans="1:17" ht="26.25">
      <c r="A161" s="59">
        <v>0.7402777777777776</v>
      </c>
      <c r="B161" s="108" t="s">
        <v>149</v>
      </c>
      <c r="C161" s="61" t="s">
        <v>24</v>
      </c>
      <c r="D161" s="62">
        <v>537</v>
      </c>
      <c r="E161" s="80" t="s">
        <v>154</v>
      </c>
      <c r="F161" s="80" t="s">
        <v>155</v>
      </c>
      <c r="G161" s="68"/>
      <c r="H161" s="64">
        <v>209</v>
      </c>
      <c r="I161" s="64"/>
      <c r="J161" s="64"/>
      <c r="K161" s="64">
        <v>54</v>
      </c>
      <c r="L161" s="65">
        <f>SUM(H161:J161)/3.2</f>
        <v>65.3125</v>
      </c>
      <c r="M161" s="66">
        <v>3</v>
      </c>
      <c r="N161" s="66"/>
      <c r="O161" s="66"/>
      <c r="P161" s="66"/>
      <c r="Q161" s="67"/>
    </row>
    <row r="162" spans="1:17" ht="26.25">
      <c r="A162" s="59">
        <v>0.7180555555555553</v>
      </c>
      <c r="B162" s="109" t="s">
        <v>153</v>
      </c>
      <c r="C162" s="61" t="s">
        <v>32</v>
      </c>
      <c r="D162" s="62">
        <v>458</v>
      </c>
      <c r="E162" s="63" t="s">
        <v>156</v>
      </c>
      <c r="F162" s="63" t="s">
        <v>157</v>
      </c>
      <c r="G162" s="68"/>
      <c r="H162" s="64">
        <v>216</v>
      </c>
      <c r="I162" s="64"/>
      <c r="J162" s="64"/>
      <c r="K162" s="64">
        <v>40</v>
      </c>
      <c r="L162" s="65">
        <f>SUM(H162:J162)/3.4</f>
        <v>63.529411764705884</v>
      </c>
      <c r="M162" s="66">
        <v>4</v>
      </c>
      <c r="N162" s="66"/>
      <c r="O162" s="66"/>
      <c r="P162" s="66"/>
      <c r="Q162" s="67">
        <v>9</v>
      </c>
    </row>
    <row r="163" spans="1:17" ht="26.25">
      <c r="A163" s="59">
        <v>0.7069444444444443</v>
      </c>
      <c r="B163" s="83" t="s">
        <v>158</v>
      </c>
      <c r="C163" s="61" t="s">
        <v>32</v>
      </c>
      <c r="D163" s="62">
        <v>536</v>
      </c>
      <c r="E163" s="63" t="s">
        <v>122</v>
      </c>
      <c r="F163" s="63" t="s">
        <v>123</v>
      </c>
      <c r="G163" s="68"/>
      <c r="H163" s="64">
        <v>226</v>
      </c>
      <c r="I163" s="64"/>
      <c r="J163" s="64"/>
      <c r="K163" s="64">
        <v>37</v>
      </c>
      <c r="L163" s="65">
        <f>SUM(H163:J163)/3.7</f>
        <v>61.08108108108108</v>
      </c>
      <c r="M163" s="66">
        <v>5</v>
      </c>
      <c r="N163" s="66"/>
      <c r="O163" s="66"/>
      <c r="P163" s="66"/>
      <c r="Q163" s="67"/>
    </row>
    <row r="164" spans="1:17" ht="26.25">
      <c r="A164" s="59">
        <v>0.734722222222222</v>
      </c>
      <c r="B164" s="108" t="s">
        <v>149</v>
      </c>
      <c r="C164" s="61"/>
      <c r="D164" s="62">
        <v>61</v>
      </c>
      <c r="E164" s="63" t="s">
        <v>159</v>
      </c>
      <c r="F164" s="63" t="s">
        <v>160</v>
      </c>
      <c r="G164" s="63" t="s">
        <v>161</v>
      </c>
      <c r="H164" s="64">
        <v>177</v>
      </c>
      <c r="I164" s="64"/>
      <c r="J164" s="64"/>
      <c r="K164" s="64">
        <v>46</v>
      </c>
      <c r="L164" s="65">
        <f>SUM(H164:J164)/3.2</f>
        <v>55.3125</v>
      </c>
      <c r="M164" s="66">
        <v>6</v>
      </c>
      <c r="N164" s="66"/>
      <c r="O164" s="66"/>
      <c r="P164" s="66"/>
      <c r="Q164" s="67"/>
    </row>
    <row r="165" spans="1:17" ht="26.25">
      <c r="A165" s="59">
        <v>0.7513888888888887</v>
      </c>
      <c r="B165" s="83" t="s">
        <v>162</v>
      </c>
      <c r="C165" s="61" t="s">
        <v>24</v>
      </c>
      <c r="D165" s="62">
        <v>458</v>
      </c>
      <c r="E165" s="63" t="s">
        <v>156</v>
      </c>
      <c r="F165" s="63" t="s">
        <v>157</v>
      </c>
      <c r="G165" s="68"/>
      <c r="H165" s="64">
        <v>208</v>
      </c>
      <c r="I165" s="64"/>
      <c r="J165" s="64"/>
      <c r="K165" s="64">
        <v>34</v>
      </c>
      <c r="L165" s="65">
        <f>SUM(H165:J165)/3.8</f>
        <v>54.73684210526316</v>
      </c>
      <c r="M165" s="66">
        <v>7</v>
      </c>
      <c r="N165" s="66"/>
      <c r="O165" s="66"/>
      <c r="P165" s="66"/>
      <c r="Q165" s="67"/>
    </row>
    <row r="166" spans="1:17" ht="15.75">
      <c r="A166" s="59">
        <v>0.7569444444444442</v>
      </c>
      <c r="B166" s="110"/>
      <c r="C166" s="61"/>
      <c r="D166" s="62"/>
      <c r="E166" s="63" t="s">
        <v>50</v>
      </c>
      <c r="F166" s="63"/>
      <c r="G166" s="63"/>
      <c r="H166" s="64"/>
      <c r="I166" s="64"/>
      <c r="J166" s="64"/>
      <c r="K166" s="64"/>
      <c r="L166" s="65"/>
      <c r="M166" s="66"/>
      <c r="N166" s="66"/>
      <c r="O166" s="66"/>
      <c r="P166" s="66"/>
      <c r="Q166" s="67"/>
    </row>
    <row r="167" spans="1:17" ht="6.75" customHeight="1" thickBot="1">
      <c r="A167" s="69"/>
      <c r="B167" s="70"/>
      <c r="C167" s="71"/>
      <c r="D167" s="72"/>
      <c r="E167" s="73"/>
      <c r="F167" s="73"/>
      <c r="G167" s="74"/>
      <c r="H167" s="70"/>
      <c r="I167" s="70"/>
      <c r="J167" s="70"/>
      <c r="K167" s="70"/>
      <c r="L167" s="75"/>
      <c r="M167" s="76"/>
      <c r="N167" s="76"/>
      <c r="O167" s="76"/>
      <c r="P167" s="76"/>
      <c r="Q167" s="77"/>
    </row>
    <row r="168" spans="1:17" ht="4.5" customHeight="1" thickBot="1">
      <c r="A168" s="95"/>
      <c r="B168" s="96"/>
      <c r="C168" s="102"/>
      <c r="D168" s="103"/>
      <c r="E168" s="104"/>
      <c r="F168" s="104"/>
      <c r="G168" s="104"/>
      <c r="H168" s="96"/>
      <c r="I168" s="96"/>
      <c r="J168" s="96"/>
      <c r="K168" s="96"/>
      <c r="L168" s="97"/>
      <c r="M168" s="98"/>
      <c r="N168" s="98"/>
      <c r="O168" s="98"/>
      <c r="P168" s="98"/>
      <c r="Q168" s="99"/>
    </row>
    <row r="169" spans="1:17" ht="26.25" thickBot="1">
      <c r="A169" s="1" t="s">
        <v>0</v>
      </c>
      <c r="B169" s="2"/>
      <c r="C169" s="2"/>
      <c r="D169" s="2"/>
      <c r="E169" s="2"/>
      <c r="F169" s="2"/>
      <c r="G169" s="3" t="s">
        <v>1</v>
      </c>
      <c r="H169" s="3"/>
      <c r="I169" s="3"/>
      <c r="J169" s="3"/>
      <c r="K169" s="3"/>
      <c r="L169" s="4"/>
      <c r="M169" s="5" t="s">
        <v>2</v>
      </c>
      <c r="N169" s="6"/>
      <c r="O169" s="6"/>
      <c r="P169" s="7">
        <v>4</v>
      </c>
      <c r="Q169" s="8">
        <v>4</v>
      </c>
    </row>
    <row r="170" spans="1:17" ht="20.25" thickBot="1">
      <c r="A170" s="9" t="s">
        <v>3</v>
      </c>
      <c r="B170" s="10"/>
      <c r="C170" s="10"/>
      <c r="D170" s="10"/>
      <c r="E170" s="10"/>
      <c r="F170" s="10"/>
      <c r="G170" s="11" t="s">
        <v>4</v>
      </c>
      <c r="H170" s="81" t="s">
        <v>144</v>
      </c>
      <c r="I170" s="81"/>
      <c r="J170" s="81"/>
      <c r="K170" s="81"/>
      <c r="L170" s="13"/>
      <c r="M170" s="14" t="s">
        <v>6</v>
      </c>
      <c r="N170" s="15"/>
      <c r="O170" s="16"/>
      <c r="P170" s="17">
        <f>SUM(L178:L182)/Q169</f>
        <v>62.5</v>
      </c>
      <c r="Q170" s="18"/>
    </row>
    <row r="171" spans="1:17" ht="19.5" thickBot="1">
      <c r="A171" s="9" t="s">
        <v>163</v>
      </c>
      <c r="B171" s="10"/>
      <c r="C171" s="10"/>
      <c r="D171" s="10"/>
      <c r="E171" s="10"/>
      <c r="F171" s="10"/>
      <c r="G171" s="19" t="s">
        <v>8</v>
      </c>
      <c r="H171" s="106" t="s">
        <v>146</v>
      </c>
      <c r="I171" s="106"/>
      <c r="J171" s="106"/>
      <c r="K171" s="106"/>
      <c r="L171" s="21"/>
      <c r="M171" s="21"/>
      <c r="N171" s="22"/>
      <c r="O171" s="23">
        <v>380</v>
      </c>
      <c r="P171" s="23"/>
      <c r="Q171" s="24"/>
    </row>
    <row r="172" spans="1:17" ht="19.5">
      <c r="A172" s="25" t="s">
        <v>164</v>
      </c>
      <c r="B172" s="26"/>
      <c r="C172" s="26"/>
      <c r="D172" s="26"/>
      <c r="E172" s="26"/>
      <c r="F172" s="27"/>
      <c r="G172" s="28"/>
      <c r="H172" s="29" t="s">
        <v>11</v>
      </c>
      <c r="I172" s="29"/>
      <c r="J172" s="30"/>
      <c r="K172" s="30"/>
      <c r="L172" s="31"/>
      <c r="M172" s="32"/>
      <c r="N172" s="32"/>
      <c r="O172" s="33"/>
      <c r="P172" s="33"/>
      <c r="Q172" s="24"/>
    </row>
    <row r="173" spans="1:17" ht="20.25" thickBot="1">
      <c r="A173" s="34" t="s">
        <v>165</v>
      </c>
      <c r="B173" s="35"/>
      <c r="C173" s="35"/>
      <c r="D173" s="35"/>
      <c r="E173" s="35"/>
      <c r="F173" s="36"/>
      <c r="G173" s="37"/>
      <c r="H173" s="40"/>
      <c r="I173" s="40"/>
      <c r="J173" s="40"/>
      <c r="K173" s="40"/>
      <c r="L173" s="37"/>
      <c r="M173" s="37"/>
      <c r="N173" s="37"/>
      <c r="O173" s="33"/>
      <c r="P173" s="33"/>
      <c r="Q173" s="24"/>
    </row>
    <row r="174" spans="1:17" ht="6" customHeight="1" thickBot="1">
      <c r="A174" s="38"/>
      <c r="B174" s="37"/>
      <c r="C174" s="39"/>
      <c r="D174" s="37"/>
      <c r="E174" s="37"/>
      <c r="F174" s="37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5.75">
      <c r="A175" s="42" t="s">
        <v>13</v>
      </c>
      <c r="B175" s="43" t="s">
        <v>14</v>
      </c>
      <c r="C175" s="43" t="s">
        <v>15</v>
      </c>
      <c r="D175" s="43" t="s">
        <v>16</v>
      </c>
      <c r="E175" s="44" t="s">
        <v>17</v>
      </c>
      <c r="F175" s="45" t="s">
        <v>18</v>
      </c>
      <c r="G175" s="46" t="s">
        <v>19</v>
      </c>
      <c r="H175" s="43" t="s">
        <v>20</v>
      </c>
      <c r="I175" s="43" t="s">
        <v>20</v>
      </c>
      <c r="J175" s="43" t="s">
        <v>20</v>
      </c>
      <c r="K175" s="43" t="s">
        <v>21</v>
      </c>
      <c r="L175" s="43" t="s">
        <v>22</v>
      </c>
      <c r="M175" s="47" t="s">
        <v>23</v>
      </c>
      <c r="N175" s="47"/>
      <c r="O175" s="47"/>
      <c r="P175" s="47"/>
      <c r="Q175" s="48"/>
    </row>
    <row r="176" spans="1:17" ht="16.5" thickBot="1">
      <c r="A176" s="49"/>
      <c r="B176" s="50"/>
      <c r="C176" s="51" t="s">
        <v>24</v>
      </c>
      <c r="D176" s="52"/>
      <c r="E176" s="53" t="s">
        <v>25</v>
      </c>
      <c r="F176" s="53" t="s">
        <v>26</v>
      </c>
      <c r="G176" s="52" t="s">
        <v>27</v>
      </c>
      <c r="H176" s="52" t="s">
        <v>28</v>
      </c>
      <c r="I176" s="52" t="s">
        <v>29</v>
      </c>
      <c r="J176" s="52" t="s">
        <v>30</v>
      </c>
      <c r="K176" s="52" t="s">
        <v>24</v>
      </c>
      <c r="L176" s="52"/>
      <c r="M176" s="52" t="s">
        <v>31</v>
      </c>
      <c r="N176" s="52" t="s">
        <v>28</v>
      </c>
      <c r="O176" s="52" t="s">
        <v>29</v>
      </c>
      <c r="P176" s="52" t="s">
        <v>30</v>
      </c>
      <c r="Q176" s="54" t="s">
        <v>63</v>
      </c>
    </row>
    <row r="177" spans="1:17" ht="5.25" customHeight="1">
      <c r="A177" s="55"/>
      <c r="B177" s="56"/>
      <c r="C177" s="56"/>
      <c r="D177" s="56"/>
      <c r="E177" s="57"/>
      <c r="F177" s="57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8"/>
    </row>
    <row r="178" spans="1:17" ht="26.25">
      <c r="A178" s="59">
        <v>0.7569444444444442</v>
      </c>
      <c r="B178" s="110" t="s">
        <v>166</v>
      </c>
      <c r="C178" s="61" t="s">
        <v>32</v>
      </c>
      <c r="D178" s="62">
        <v>517</v>
      </c>
      <c r="E178" s="63" t="s">
        <v>167</v>
      </c>
      <c r="F178" s="63" t="s">
        <v>168</v>
      </c>
      <c r="G178" s="63" t="s">
        <v>169</v>
      </c>
      <c r="H178" s="64">
        <v>270</v>
      </c>
      <c r="I178" s="64"/>
      <c r="J178" s="64"/>
      <c r="K178" s="64">
        <v>62</v>
      </c>
      <c r="L178" s="65">
        <f>SUM(H178:J178)/3.8</f>
        <v>71.05263157894737</v>
      </c>
      <c r="M178" s="66">
        <v>1</v>
      </c>
      <c r="N178" s="66">
        <v>1</v>
      </c>
      <c r="O178" s="66"/>
      <c r="P178" s="66"/>
      <c r="Q178" s="67">
        <v>10</v>
      </c>
    </row>
    <row r="179" spans="1:17" ht="26.25">
      <c r="A179" s="59">
        <v>0.7625</v>
      </c>
      <c r="B179" s="110" t="s">
        <v>166</v>
      </c>
      <c r="C179" s="61" t="s">
        <v>32</v>
      </c>
      <c r="D179" s="62">
        <v>228</v>
      </c>
      <c r="E179" s="63" t="s">
        <v>170</v>
      </c>
      <c r="F179" s="63" t="s">
        <v>171</v>
      </c>
      <c r="G179" s="63" t="s">
        <v>172</v>
      </c>
      <c r="H179" s="64">
        <v>230</v>
      </c>
      <c r="I179" s="64"/>
      <c r="J179" s="64"/>
      <c r="K179" s="64">
        <v>48</v>
      </c>
      <c r="L179" s="65">
        <f>SUM(H179:J179)/3.8</f>
        <v>60.526315789473685</v>
      </c>
      <c r="M179" s="66">
        <v>2</v>
      </c>
      <c r="N179" s="66">
        <v>2</v>
      </c>
      <c r="O179" s="66"/>
      <c r="P179" s="66"/>
      <c r="Q179" s="67">
        <v>9</v>
      </c>
    </row>
    <row r="180" spans="1:17" ht="26.25">
      <c r="A180" s="59">
        <v>0.723611111111111</v>
      </c>
      <c r="B180" s="110" t="s">
        <v>166</v>
      </c>
      <c r="C180" s="61" t="s">
        <v>32</v>
      </c>
      <c r="D180" s="62">
        <v>533</v>
      </c>
      <c r="E180" s="63" t="s">
        <v>173</v>
      </c>
      <c r="F180" s="63" t="s">
        <v>174</v>
      </c>
      <c r="G180" s="63" t="s">
        <v>175</v>
      </c>
      <c r="H180" s="64">
        <v>225</v>
      </c>
      <c r="I180" s="64"/>
      <c r="J180" s="64"/>
      <c r="K180" s="64">
        <v>48</v>
      </c>
      <c r="L180" s="65">
        <f>SUM(H180:J180)/3.8</f>
        <v>59.21052631578948</v>
      </c>
      <c r="M180" s="66" t="s">
        <v>115</v>
      </c>
      <c r="N180" s="66" t="s">
        <v>115</v>
      </c>
      <c r="O180" s="66"/>
      <c r="P180" s="66"/>
      <c r="Q180" s="67">
        <v>8</v>
      </c>
    </row>
    <row r="181" spans="1:17" ht="26.25">
      <c r="A181" s="59">
        <v>0.7291666666666665</v>
      </c>
      <c r="B181" s="110" t="s">
        <v>166</v>
      </c>
      <c r="C181" s="61" t="s">
        <v>32</v>
      </c>
      <c r="D181" s="62">
        <v>445</v>
      </c>
      <c r="E181" s="80" t="s">
        <v>138</v>
      </c>
      <c r="F181" s="80" t="s">
        <v>139</v>
      </c>
      <c r="G181" s="63" t="s">
        <v>140</v>
      </c>
      <c r="H181" s="64">
        <v>225</v>
      </c>
      <c r="I181" s="64"/>
      <c r="J181" s="64"/>
      <c r="K181" s="64">
        <v>48</v>
      </c>
      <c r="L181" s="65">
        <f>SUM(H181:J181)/3.8</f>
        <v>59.21052631578948</v>
      </c>
      <c r="M181" s="66" t="s">
        <v>115</v>
      </c>
      <c r="N181" s="66" t="s">
        <v>115</v>
      </c>
      <c r="O181" s="66"/>
      <c r="P181" s="66"/>
      <c r="Q181" s="67">
        <v>8</v>
      </c>
    </row>
    <row r="182" spans="1:17" ht="15.75">
      <c r="A182" s="59">
        <v>0.7680555555555553</v>
      </c>
      <c r="B182" s="64"/>
      <c r="C182" s="64"/>
      <c r="D182" s="64"/>
      <c r="E182" s="64" t="s">
        <v>50</v>
      </c>
      <c r="F182" s="64"/>
      <c r="G182" s="64"/>
      <c r="H182" s="64"/>
      <c r="I182" s="64"/>
      <c r="J182" s="64"/>
      <c r="K182" s="64"/>
      <c r="L182" s="65"/>
      <c r="M182" s="66"/>
      <c r="N182" s="66"/>
      <c r="O182" s="66"/>
      <c r="P182" s="66"/>
      <c r="Q182" s="67"/>
    </row>
    <row r="183" spans="1:17" ht="6.75" customHeight="1" thickBot="1">
      <c r="A183" s="69"/>
      <c r="B183" s="70"/>
      <c r="C183" s="70"/>
      <c r="D183" s="70"/>
      <c r="E183" s="70"/>
      <c r="F183" s="70"/>
      <c r="G183" s="111"/>
      <c r="H183" s="70"/>
      <c r="I183" s="70"/>
      <c r="J183" s="70"/>
      <c r="K183" s="70"/>
      <c r="L183" s="75"/>
      <c r="M183" s="76"/>
      <c r="N183" s="76"/>
      <c r="O183" s="76"/>
      <c r="P183" s="76"/>
      <c r="Q183" s="77"/>
    </row>
    <row r="184" ht="6.75" customHeight="1" thickBot="1"/>
    <row r="185" spans="1:17" ht="26.25" thickBot="1">
      <c r="A185" s="1" t="s">
        <v>0</v>
      </c>
      <c r="B185" s="2"/>
      <c r="C185" s="2"/>
      <c r="D185" s="2"/>
      <c r="E185" s="2"/>
      <c r="F185" s="2"/>
      <c r="G185" s="3" t="s">
        <v>1</v>
      </c>
      <c r="H185" s="3"/>
      <c r="I185" s="3"/>
      <c r="J185" s="3"/>
      <c r="K185" s="3"/>
      <c r="L185" s="4"/>
      <c r="M185" s="5" t="s">
        <v>2</v>
      </c>
      <c r="N185" s="6"/>
      <c r="O185" s="112"/>
      <c r="P185" s="7">
        <v>6</v>
      </c>
      <c r="Q185" s="8">
        <v>6</v>
      </c>
    </row>
    <row r="186" spans="1:17" ht="20.25" thickBot="1">
      <c r="A186" s="9" t="s">
        <v>3</v>
      </c>
      <c r="B186" s="10"/>
      <c r="C186" s="10"/>
      <c r="D186" s="10"/>
      <c r="E186" s="10"/>
      <c r="F186" s="10"/>
      <c r="G186" s="11" t="s">
        <v>4</v>
      </c>
      <c r="H186" s="81" t="s">
        <v>144</v>
      </c>
      <c r="I186" s="81"/>
      <c r="J186" s="81"/>
      <c r="K186" s="81"/>
      <c r="L186" s="13"/>
      <c r="M186" s="14" t="s">
        <v>6</v>
      </c>
      <c r="N186" s="15"/>
      <c r="O186" s="16"/>
      <c r="P186" s="17">
        <f>SUM(L194:L200)/Q185</f>
        <v>64.37103396789847</v>
      </c>
      <c r="Q186" s="18"/>
    </row>
    <row r="187" spans="1:17" ht="19.5" customHeight="1" thickBot="1">
      <c r="A187" s="113" t="s">
        <v>176</v>
      </c>
      <c r="B187" s="114"/>
      <c r="C187" s="114"/>
      <c r="D187" s="114"/>
      <c r="E187" s="114"/>
      <c r="F187" s="114"/>
      <c r="G187" s="19" t="s">
        <v>8</v>
      </c>
      <c r="H187" s="106" t="s">
        <v>146</v>
      </c>
      <c r="I187" s="106"/>
      <c r="J187" s="106"/>
      <c r="K187" s="106"/>
      <c r="L187" s="21"/>
      <c r="M187" s="21"/>
      <c r="N187" s="22"/>
      <c r="O187" s="23" t="s">
        <v>177</v>
      </c>
      <c r="P187" s="23"/>
      <c r="Q187" s="24"/>
    </row>
    <row r="188" spans="1:17" ht="19.5" customHeight="1">
      <c r="A188" s="25" t="s">
        <v>178</v>
      </c>
      <c r="B188" s="26"/>
      <c r="C188" s="26"/>
      <c r="D188" s="26"/>
      <c r="E188" s="26"/>
      <c r="F188" s="27"/>
      <c r="G188" s="28"/>
      <c r="H188" s="29" t="s">
        <v>11</v>
      </c>
      <c r="I188" s="29"/>
      <c r="J188" s="30"/>
      <c r="K188" s="30"/>
      <c r="L188" s="31"/>
      <c r="M188" s="32"/>
      <c r="N188" s="32"/>
      <c r="O188" s="33"/>
      <c r="P188" s="33"/>
      <c r="Q188" s="24"/>
    </row>
    <row r="189" spans="1:17" ht="20.25" customHeight="1" thickBot="1">
      <c r="A189" s="34" t="s">
        <v>179</v>
      </c>
      <c r="B189" s="35"/>
      <c r="C189" s="35"/>
      <c r="D189" s="35"/>
      <c r="E189" s="35"/>
      <c r="F189" s="36"/>
      <c r="G189" s="37"/>
      <c r="H189" s="40"/>
      <c r="I189" s="40"/>
      <c r="J189" s="40"/>
      <c r="K189" s="40"/>
      <c r="L189" s="37"/>
      <c r="M189" s="37"/>
      <c r="N189" s="37"/>
      <c r="O189" s="33"/>
      <c r="P189" s="33"/>
      <c r="Q189" s="24"/>
    </row>
    <row r="190" spans="1:17" ht="6" customHeight="1" thickBot="1">
      <c r="A190" s="38"/>
      <c r="B190" s="37"/>
      <c r="C190" s="39"/>
      <c r="D190" s="37"/>
      <c r="E190" s="37"/>
      <c r="F190" s="37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1"/>
    </row>
    <row r="191" spans="1:17" ht="15.75">
      <c r="A191" s="42" t="s">
        <v>13</v>
      </c>
      <c r="B191" s="43" t="s">
        <v>14</v>
      </c>
      <c r="C191" s="43" t="s">
        <v>15</v>
      </c>
      <c r="D191" s="43" t="s">
        <v>16</v>
      </c>
      <c r="E191" s="44" t="s">
        <v>17</v>
      </c>
      <c r="F191" s="45" t="s">
        <v>18</v>
      </c>
      <c r="G191" s="46" t="s">
        <v>19</v>
      </c>
      <c r="H191" s="43" t="s">
        <v>20</v>
      </c>
      <c r="I191" s="43" t="s">
        <v>20</v>
      </c>
      <c r="J191" s="43" t="s">
        <v>20</v>
      </c>
      <c r="K191" s="43" t="s">
        <v>21</v>
      </c>
      <c r="L191" s="43" t="s">
        <v>22</v>
      </c>
      <c r="M191" s="115" t="s">
        <v>23</v>
      </c>
      <c r="N191" s="116"/>
      <c r="O191" s="116"/>
      <c r="P191" s="117"/>
      <c r="Q191" s="107"/>
    </row>
    <row r="192" spans="1:17" ht="16.5" thickBot="1">
      <c r="A192" s="49"/>
      <c r="B192" s="50"/>
      <c r="C192" s="51" t="s">
        <v>24</v>
      </c>
      <c r="D192" s="52"/>
      <c r="E192" s="53" t="s">
        <v>25</v>
      </c>
      <c r="F192" s="53" t="s">
        <v>26</v>
      </c>
      <c r="G192" s="52" t="s">
        <v>27</v>
      </c>
      <c r="H192" s="52" t="s">
        <v>28</v>
      </c>
      <c r="I192" s="52" t="s">
        <v>29</v>
      </c>
      <c r="J192" s="52" t="s">
        <v>30</v>
      </c>
      <c r="K192" s="52" t="s">
        <v>24</v>
      </c>
      <c r="L192" s="52"/>
      <c r="M192" s="52" t="s">
        <v>31</v>
      </c>
      <c r="N192" s="52" t="s">
        <v>28</v>
      </c>
      <c r="O192" s="52" t="s">
        <v>29</v>
      </c>
      <c r="P192" s="52" t="s">
        <v>30</v>
      </c>
      <c r="Q192" s="54" t="s">
        <v>63</v>
      </c>
    </row>
    <row r="193" spans="1:17" ht="6" customHeight="1">
      <c r="A193" s="55"/>
      <c r="B193" s="56"/>
      <c r="C193" s="56"/>
      <c r="D193" s="56"/>
      <c r="E193" s="57"/>
      <c r="F193" s="57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8"/>
    </row>
    <row r="194" spans="1:17" ht="26.25">
      <c r="A194" s="59">
        <v>0.806944444444444</v>
      </c>
      <c r="B194" s="119" t="s">
        <v>189</v>
      </c>
      <c r="C194" s="61"/>
      <c r="D194" s="62">
        <v>568</v>
      </c>
      <c r="E194" s="63" t="s">
        <v>190</v>
      </c>
      <c r="F194" s="63" t="s">
        <v>191</v>
      </c>
      <c r="G194" s="68"/>
      <c r="H194" s="64">
        <v>273</v>
      </c>
      <c r="I194" s="64"/>
      <c r="J194" s="64"/>
      <c r="K194" s="64">
        <v>44</v>
      </c>
      <c r="L194" s="65">
        <f>SUM(H194:J194)/3.8</f>
        <v>71.8421052631579</v>
      </c>
      <c r="M194" s="66">
        <v>1</v>
      </c>
      <c r="N194" s="66"/>
      <c r="O194" s="66"/>
      <c r="P194" s="66"/>
      <c r="Q194" s="67"/>
    </row>
    <row r="195" spans="1:17" ht="26.25">
      <c r="A195" s="59">
        <v>0.7791666666666663</v>
      </c>
      <c r="B195" s="118" t="s">
        <v>180</v>
      </c>
      <c r="C195" s="61"/>
      <c r="D195" s="62">
        <v>556</v>
      </c>
      <c r="E195" s="63" t="s">
        <v>181</v>
      </c>
      <c r="F195" s="63" t="s">
        <v>182</v>
      </c>
      <c r="G195" s="63"/>
      <c r="H195" s="64">
        <v>254</v>
      </c>
      <c r="I195" s="64"/>
      <c r="J195" s="64"/>
      <c r="K195" s="64">
        <v>40</v>
      </c>
      <c r="L195" s="65">
        <f>SUM(H195:J195)/3.8</f>
        <v>66.8421052631579</v>
      </c>
      <c r="M195" s="66">
        <v>2</v>
      </c>
      <c r="N195" s="66"/>
      <c r="O195" s="66"/>
      <c r="P195" s="66"/>
      <c r="Q195" s="67">
        <v>10</v>
      </c>
    </row>
    <row r="196" spans="1:17" ht="26.25">
      <c r="A196" s="59">
        <v>0.8013888888888885</v>
      </c>
      <c r="B196" s="108" t="s">
        <v>186</v>
      </c>
      <c r="C196" s="61"/>
      <c r="D196" s="62">
        <v>556</v>
      </c>
      <c r="E196" s="63" t="s">
        <v>181</v>
      </c>
      <c r="F196" s="63" t="s">
        <v>182</v>
      </c>
      <c r="G196" s="63"/>
      <c r="H196" s="64">
        <v>240</v>
      </c>
      <c r="I196" s="64"/>
      <c r="J196" s="64"/>
      <c r="K196" s="64">
        <v>40</v>
      </c>
      <c r="L196" s="65">
        <f>SUM(H196:J196)/3.8</f>
        <v>63.15789473684211</v>
      </c>
      <c r="M196" s="66">
        <v>3</v>
      </c>
      <c r="N196" s="66"/>
      <c r="O196" s="66"/>
      <c r="P196" s="66"/>
      <c r="Q196" s="67"/>
    </row>
    <row r="197" spans="1:17" ht="26.25">
      <c r="A197" s="59">
        <v>0.795833333333333</v>
      </c>
      <c r="B197" s="108" t="s">
        <v>186</v>
      </c>
      <c r="C197" s="61"/>
      <c r="D197" s="62">
        <v>392</v>
      </c>
      <c r="E197" s="80" t="s">
        <v>187</v>
      </c>
      <c r="F197" s="80" t="s">
        <v>188</v>
      </c>
      <c r="G197" s="63" t="s">
        <v>172</v>
      </c>
      <c r="H197" s="64">
        <v>240</v>
      </c>
      <c r="I197" s="64"/>
      <c r="J197" s="64"/>
      <c r="K197" s="64">
        <v>39</v>
      </c>
      <c r="L197" s="65">
        <f>SUM(H197:J197)/3.8</f>
        <v>63.15789473684211</v>
      </c>
      <c r="M197" s="66">
        <v>4</v>
      </c>
      <c r="N197" s="66"/>
      <c r="O197" s="66"/>
      <c r="P197" s="66"/>
      <c r="Q197" s="67"/>
    </row>
    <row r="198" spans="1:17" ht="26.25">
      <c r="A198" s="59">
        <v>0.7902777777777774</v>
      </c>
      <c r="B198" s="101" t="s">
        <v>183</v>
      </c>
      <c r="C198" s="61"/>
      <c r="D198" s="62">
        <v>91</v>
      </c>
      <c r="E198" s="80" t="s">
        <v>184</v>
      </c>
      <c r="F198" s="80" t="s">
        <v>185</v>
      </c>
      <c r="G198" s="68"/>
      <c r="H198" s="64">
        <v>289</v>
      </c>
      <c r="I198" s="64"/>
      <c r="J198" s="64"/>
      <c r="K198" s="64">
        <v>38</v>
      </c>
      <c r="L198" s="65">
        <f>SUM(H198:J198)/4.7</f>
        <v>61.48936170212766</v>
      </c>
      <c r="M198" s="66">
        <v>5</v>
      </c>
      <c r="N198" s="66"/>
      <c r="O198" s="66"/>
      <c r="P198" s="66"/>
      <c r="Q198" s="67"/>
    </row>
    <row r="199" spans="1:17" ht="26.25">
      <c r="A199" s="59">
        <v>0.7847222222222219</v>
      </c>
      <c r="B199" s="118" t="s">
        <v>180</v>
      </c>
      <c r="C199" s="61" t="s">
        <v>24</v>
      </c>
      <c r="D199" s="62">
        <v>228</v>
      </c>
      <c r="E199" s="63" t="s">
        <v>170</v>
      </c>
      <c r="F199" s="63" t="s">
        <v>171</v>
      </c>
      <c r="G199" s="105" t="s">
        <v>172</v>
      </c>
      <c r="H199" s="64">
        <v>227</v>
      </c>
      <c r="I199" s="64"/>
      <c r="J199" s="64"/>
      <c r="K199" s="64">
        <v>38</v>
      </c>
      <c r="L199" s="65">
        <f>SUM(H199:J199)/3.8</f>
        <v>59.73684210526316</v>
      </c>
      <c r="M199" s="66">
        <v>6</v>
      </c>
      <c r="N199" s="66"/>
      <c r="O199" s="66"/>
      <c r="P199" s="66"/>
      <c r="Q199" s="67">
        <v>9</v>
      </c>
    </row>
    <row r="200" spans="1:17" ht="15.75">
      <c r="A200" s="59">
        <v>0.8125</v>
      </c>
      <c r="B200" s="64"/>
      <c r="C200" s="64"/>
      <c r="D200" s="64"/>
      <c r="E200" s="64" t="s">
        <v>50</v>
      </c>
      <c r="F200" s="64"/>
      <c r="G200" s="64"/>
      <c r="H200" s="64"/>
      <c r="I200" s="64"/>
      <c r="J200" s="64"/>
      <c r="K200" s="64"/>
      <c r="L200" s="65"/>
      <c r="M200" s="66"/>
      <c r="N200" s="66"/>
      <c r="O200" s="66"/>
      <c r="P200" s="66"/>
      <c r="Q200" s="67"/>
    </row>
    <row r="201" spans="1:17" ht="6" customHeight="1" thickBot="1">
      <c r="A201" s="69"/>
      <c r="B201" s="70"/>
      <c r="C201" s="71"/>
      <c r="D201" s="72"/>
      <c r="E201" s="73"/>
      <c r="F201" s="73"/>
      <c r="G201" s="74"/>
      <c r="H201" s="70"/>
      <c r="I201" s="70"/>
      <c r="J201" s="70"/>
      <c r="K201" s="70"/>
      <c r="L201" s="75"/>
      <c r="M201" s="76"/>
      <c r="N201" s="76"/>
      <c r="O201" s="76"/>
      <c r="P201" s="76"/>
      <c r="Q201" s="77"/>
    </row>
  </sheetData>
  <mergeCells count="154">
    <mergeCell ref="M191:P191"/>
    <mergeCell ref="A187:F187"/>
    <mergeCell ref="H187:K187"/>
    <mergeCell ref="O187:P189"/>
    <mergeCell ref="A188:F188"/>
    <mergeCell ref="H188:K188"/>
    <mergeCell ref="A189:F189"/>
    <mergeCell ref="A186:F186"/>
    <mergeCell ref="H186:K186"/>
    <mergeCell ref="M186:O186"/>
    <mergeCell ref="P186:Q186"/>
    <mergeCell ref="M175:P175"/>
    <mergeCell ref="A185:F185"/>
    <mergeCell ref="G185:L185"/>
    <mergeCell ref="M185:O185"/>
    <mergeCell ref="A171:F171"/>
    <mergeCell ref="H171:K171"/>
    <mergeCell ref="O171:P173"/>
    <mergeCell ref="A172:F172"/>
    <mergeCell ref="H172:K172"/>
    <mergeCell ref="A173:F173"/>
    <mergeCell ref="A170:F170"/>
    <mergeCell ref="H170:K170"/>
    <mergeCell ref="M170:O170"/>
    <mergeCell ref="P170:Q170"/>
    <mergeCell ref="M156:P156"/>
    <mergeCell ref="A169:F169"/>
    <mergeCell ref="G169:L169"/>
    <mergeCell ref="M169:O169"/>
    <mergeCell ref="A152:F152"/>
    <mergeCell ref="H152:K152"/>
    <mergeCell ref="O152:P154"/>
    <mergeCell ref="A153:F153"/>
    <mergeCell ref="H153:K153"/>
    <mergeCell ref="A154:F154"/>
    <mergeCell ref="A151:F151"/>
    <mergeCell ref="H151:K151"/>
    <mergeCell ref="M151:O151"/>
    <mergeCell ref="P151:Q151"/>
    <mergeCell ref="M137:P137"/>
    <mergeCell ref="A150:F150"/>
    <mergeCell ref="G150:L150"/>
    <mergeCell ref="M150:O150"/>
    <mergeCell ref="A133:F133"/>
    <mergeCell ref="H133:K133"/>
    <mergeCell ref="O133:P135"/>
    <mergeCell ref="A134:F134"/>
    <mergeCell ref="H134:K134"/>
    <mergeCell ref="A135:F135"/>
    <mergeCell ref="A132:F132"/>
    <mergeCell ref="H132:K132"/>
    <mergeCell ref="M132:O132"/>
    <mergeCell ref="P132:Q132"/>
    <mergeCell ref="M121:P121"/>
    <mergeCell ref="A131:F131"/>
    <mergeCell ref="G131:L131"/>
    <mergeCell ref="M131:O131"/>
    <mergeCell ref="A117:F117"/>
    <mergeCell ref="H117:K117"/>
    <mergeCell ref="O117:P119"/>
    <mergeCell ref="A118:F118"/>
    <mergeCell ref="H118:K118"/>
    <mergeCell ref="A119:F119"/>
    <mergeCell ref="A116:F116"/>
    <mergeCell ref="H116:K116"/>
    <mergeCell ref="M116:O116"/>
    <mergeCell ref="P116:Q116"/>
    <mergeCell ref="M102:P102"/>
    <mergeCell ref="A115:F115"/>
    <mergeCell ref="G115:L115"/>
    <mergeCell ref="M115:O115"/>
    <mergeCell ref="A98:F98"/>
    <mergeCell ref="H98:K98"/>
    <mergeCell ref="O98:P100"/>
    <mergeCell ref="A99:F99"/>
    <mergeCell ref="H99:K99"/>
    <mergeCell ref="A100:F100"/>
    <mergeCell ref="A97:F97"/>
    <mergeCell ref="H97:K97"/>
    <mergeCell ref="M97:O97"/>
    <mergeCell ref="P97:Q97"/>
    <mergeCell ref="M81:P81"/>
    <mergeCell ref="A96:F96"/>
    <mergeCell ref="G96:L96"/>
    <mergeCell ref="M96:O96"/>
    <mergeCell ref="A77:F77"/>
    <mergeCell ref="H77:K77"/>
    <mergeCell ref="O77:P79"/>
    <mergeCell ref="A78:F78"/>
    <mergeCell ref="H78:K78"/>
    <mergeCell ref="A79:F79"/>
    <mergeCell ref="A76:F76"/>
    <mergeCell ref="H76:K76"/>
    <mergeCell ref="M76:O76"/>
    <mergeCell ref="P76:Q76"/>
    <mergeCell ref="M63:P63"/>
    <mergeCell ref="A75:F75"/>
    <mergeCell ref="G75:L75"/>
    <mergeCell ref="M75:O75"/>
    <mergeCell ref="A59:F59"/>
    <mergeCell ref="H59:K59"/>
    <mergeCell ref="O59:P61"/>
    <mergeCell ref="A60:F60"/>
    <mergeCell ref="H60:K60"/>
    <mergeCell ref="A61:F61"/>
    <mergeCell ref="A58:F58"/>
    <mergeCell ref="H58:K58"/>
    <mergeCell ref="M58:O58"/>
    <mergeCell ref="P58:Q58"/>
    <mergeCell ref="M44:P44"/>
    <mergeCell ref="A57:F57"/>
    <mergeCell ref="G57:L57"/>
    <mergeCell ref="M57:O57"/>
    <mergeCell ref="A40:F40"/>
    <mergeCell ref="H40:K40"/>
    <mergeCell ref="O40:P42"/>
    <mergeCell ref="A41:F41"/>
    <mergeCell ref="H41:K41"/>
    <mergeCell ref="A42:F42"/>
    <mergeCell ref="A39:F39"/>
    <mergeCell ref="H39:K39"/>
    <mergeCell ref="M39:O39"/>
    <mergeCell ref="P39:Q39"/>
    <mergeCell ref="M25:P25"/>
    <mergeCell ref="A38:F38"/>
    <mergeCell ref="G38:L38"/>
    <mergeCell ref="M38:O38"/>
    <mergeCell ref="A21:F21"/>
    <mergeCell ref="H21:K21"/>
    <mergeCell ref="O21:P23"/>
    <mergeCell ref="A22:F22"/>
    <mergeCell ref="H22:K22"/>
    <mergeCell ref="A23:F23"/>
    <mergeCell ref="A20:F20"/>
    <mergeCell ref="H20:K20"/>
    <mergeCell ref="M20:O20"/>
    <mergeCell ref="P20:Q20"/>
    <mergeCell ref="M7:P7"/>
    <mergeCell ref="A19:F19"/>
    <mergeCell ref="G19:L19"/>
    <mergeCell ref="M19:O19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2010-11-18T19:01:02Z</dcterms:created>
  <dcterms:modified xsi:type="dcterms:W3CDTF">2010-11-18T19:52:08Z</dcterms:modified>
  <cp:category/>
  <cp:version/>
  <cp:contentType/>
  <cp:contentStatus/>
</cp:coreProperties>
</file>