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435" documentId="8_{CA1D60F3-E64B-4923-B986-14AF922A1D97}" xr6:coauthVersionLast="47" xr6:coauthVersionMax="47" xr10:uidLastSave="{29BDB9BE-6026-4EAB-A13B-BB282C3CAD97}"/>
  <bookViews>
    <workbookView xWindow="-120" yWindow="-120" windowWidth="20730" windowHeight="11160" firstSheet="15" activeTab="18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 Q" sheetId="7" r:id="rId4"/>
    <sheet name="Class 5 Ele 43" sheetId="8" r:id="rId5"/>
    <sheet name="Class 6 Ele 53 Q" sheetId="45" r:id="rId6"/>
    <sheet name="Class 7 Med 61" sheetId="10" r:id="rId7"/>
    <sheet name="Class 8 Med 73 Q" sheetId="11" r:id="rId8"/>
    <sheet name="Class 9 Adv Med 85" sheetId="50" r:id="rId9"/>
    <sheet name="Class 10 Adv Med 91 Q" sheetId="28" r:id="rId10"/>
    <sheet name="Class 11 PYO Adv" sheetId="41" r:id="rId11"/>
    <sheet name="Class 12 PSG Q" sheetId="43" r:id="rId12"/>
    <sheet name="Class 13 Inter I Q" sheetId="24" r:id="rId13"/>
    <sheet name="Class 14 Inter II" sheetId="52" r:id="rId14"/>
    <sheet name="Class 15 GP" sheetId="53" r:id="rId15"/>
    <sheet name="Class 17 Novice FSM Q" sheetId="51" r:id="rId16"/>
    <sheet name="Class 18 Ele FSM Q" sheetId="55" r:id="rId17"/>
    <sheet name="Class 19 Med FSM Q" sheetId="57" r:id="rId18"/>
    <sheet name="Class 22 PYO FEI" sheetId="3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53" l="1"/>
  <c r="I12" i="53"/>
  <c r="I11" i="52"/>
  <c r="I13" i="24"/>
  <c r="I15" i="43"/>
  <c r="I13" i="43"/>
  <c r="I11" i="57"/>
  <c r="I11" i="28"/>
  <c r="I14" i="28"/>
  <c r="I13" i="28"/>
  <c r="I12" i="28"/>
  <c r="I13" i="50"/>
  <c r="I12" i="50"/>
  <c r="I11" i="50"/>
  <c r="I12" i="11"/>
  <c r="I11" i="11"/>
  <c r="I11" i="31"/>
  <c r="I13" i="41"/>
  <c r="I11" i="41"/>
  <c r="I11" i="10"/>
  <c r="I13" i="10"/>
  <c r="I12" i="10"/>
  <c r="I16" i="55"/>
  <c r="I12" i="55"/>
  <c r="I11" i="55"/>
  <c r="I13" i="55"/>
  <c r="I15" i="55"/>
  <c r="I14" i="55"/>
  <c r="I11" i="51"/>
  <c r="I24" i="45"/>
  <c r="I17" i="45"/>
  <c r="I21" i="45"/>
  <c r="I23" i="45"/>
  <c r="I20" i="45"/>
  <c r="I19" i="45"/>
  <c r="I22" i="45"/>
  <c r="I16" i="45"/>
  <c r="I18" i="45"/>
  <c r="I15" i="45"/>
  <c r="I14" i="45"/>
  <c r="I12" i="45"/>
  <c r="I11" i="45"/>
  <c r="I13" i="45"/>
  <c r="I16" i="8"/>
  <c r="I15" i="8"/>
  <c r="I17" i="8"/>
  <c r="I18" i="8"/>
  <c r="I19" i="8"/>
  <c r="I11" i="8"/>
  <c r="I13" i="8"/>
  <c r="I12" i="8"/>
  <c r="I14" i="8"/>
  <c r="I15" i="7"/>
  <c r="I11" i="7"/>
  <c r="I13" i="7"/>
  <c r="I12" i="7"/>
  <c r="I14" i="7"/>
  <c r="I16" i="7"/>
  <c r="I17" i="7"/>
  <c r="I15" i="4"/>
  <c r="I16" i="43"/>
  <c r="I15" i="6"/>
  <c r="I14" i="6"/>
  <c r="I11" i="5"/>
  <c r="I12" i="5"/>
  <c r="I16" i="5"/>
  <c r="I15" i="5"/>
  <c r="I11" i="4"/>
  <c r="I13" i="4"/>
  <c r="I14" i="43"/>
  <c r="I12" i="43"/>
  <c r="I11" i="43"/>
  <c r="I14" i="24"/>
  <c r="I11" i="24"/>
  <c r="I14" i="5"/>
  <c r="I16" i="6"/>
  <c r="I12" i="6"/>
  <c r="I11" i="6"/>
  <c r="I13" i="6"/>
  <c r="I12" i="24"/>
  <c r="I18" i="5"/>
  <c r="I14" i="4"/>
  <c r="I16" i="4"/>
  <c r="I12" i="4"/>
  <c r="I10" i="4"/>
  <c r="I17" i="5"/>
  <c r="I13" i="5"/>
</calcChain>
</file>

<file path=xl/sharedStrings.xml><?xml version="1.0" encoding="utf-8"?>
<sst xmlns="http://schemas.openxmlformats.org/spreadsheetml/2006/main" count="961" uniqueCount="357">
  <si>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</si>
  <si>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</si>
  <si>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</si>
  <si>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</si>
  <si>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</si>
  <si>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</si>
  <si>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</si>
  <si>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</si>
  <si>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</si>
  <si>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</si>
  <si>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</si>
  <si>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</si>
  <si>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</si>
  <si>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</si>
  <si>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</si>
  <si>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</si>
  <si>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</si>
  <si>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</si>
  <si>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</si>
  <si>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</si>
  <si>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Time</t>
  </si>
  <si>
    <t>20</t>
  </si>
  <si>
    <t>17</t>
  </si>
  <si>
    <t>21</t>
  </si>
  <si>
    <t>12</t>
  </si>
  <si>
    <t xml:space="preserve">Time </t>
  </si>
  <si>
    <t>3</t>
  </si>
  <si>
    <t>6</t>
  </si>
  <si>
    <t>11</t>
  </si>
  <si>
    <t>7</t>
  </si>
  <si>
    <t>31</t>
  </si>
  <si>
    <t>14</t>
  </si>
  <si>
    <t>13</t>
  </si>
  <si>
    <t>30</t>
  </si>
  <si>
    <t>Venue : Brook Farm EC</t>
  </si>
  <si>
    <t>16</t>
  </si>
  <si>
    <t>23</t>
  </si>
  <si>
    <t>Test/Class : Inter I / 13</t>
  </si>
  <si>
    <t xml:space="preserve">Place </t>
  </si>
  <si>
    <t>8</t>
  </si>
  <si>
    <t/>
  </si>
  <si>
    <t xml:space="preserve">Total Points: 340 </t>
  </si>
  <si>
    <t>Louise Mcdonald</t>
  </si>
  <si>
    <t>182001</t>
  </si>
  <si>
    <t>4</t>
  </si>
  <si>
    <t>Test/Class : 3 / N23</t>
  </si>
  <si>
    <t>15</t>
  </si>
  <si>
    <t>1G</t>
  </si>
  <si>
    <t>2G</t>
  </si>
  <si>
    <t>18</t>
  </si>
  <si>
    <t>Paula Wilson</t>
  </si>
  <si>
    <t>1415021</t>
  </si>
  <si>
    <t>Tinraher Clover</t>
  </si>
  <si>
    <t>1943370</t>
  </si>
  <si>
    <t>19</t>
  </si>
  <si>
    <t>Test/Class : PSG / 12</t>
  </si>
  <si>
    <t>Laragh Osman</t>
  </si>
  <si>
    <t>233820</t>
  </si>
  <si>
    <t>1733338</t>
  </si>
  <si>
    <t>381373</t>
  </si>
  <si>
    <t>Exquisite</t>
  </si>
  <si>
    <t>Unreg</t>
  </si>
  <si>
    <t>33</t>
  </si>
  <si>
    <t>27</t>
  </si>
  <si>
    <t>34</t>
  </si>
  <si>
    <t>Janette Frost</t>
  </si>
  <si>
    <t>26140</t>
  </si>
  <si>
    <t>Total Points: 340</t>
  </si>
  <si>
    <t xml:space="preserve">Event Type : BD Reg I-GP + FSM </t>
  </si>
  <si>
    <t>Start Date : 16 October 2022</t>
  </si>
  <si>
    <t xml:space="preserve">Judge(s) : Hazel Wells </t>
  </si>
  <si>
    <t>29</t>
  </si>
  <si>
    <t>Hannah Rix</t>
  </si>
  <si>
    <t>208981</t>
  </si>
  <si>
    <t>Whisper Dunno</t>
  </si>
  <si>
    <t>1433041</t>
  </si>
  <si>
    <t>Jade Philbin</t>
  </si>
  <si>
    <t>1918417</t>
  </si>
  <si>
    <t>Star Cruising</t>
  </si>
  <si>
    <t>1632058</t>
  </si>
  <si>
    <t>Melanie Strangleman</t>
  </si>
  <si>
    <t>240702</t>
  </si>
  <si>
    <t>Syon Special Addition</t>
  </si>
  <si>
    <t>1933020</t>
  </si>
  <si>
    <t>Elise Ioannou</t>
  </si>
  <si>
    <t>1921501</t>
  </si>
  <si>
    <t>Jacandro</t>
  </si>
  <si>
    <t>1944352</t>
  </si>
  <si>
    <t>Emma Mcanally</t>
  </si>
  <si>
    <t>1613316</t>
  </si>
  <si>
    <t>Fit as a fidel utopia</t>
  </si>
  <si>
    <t>1635658</t>
  </si>
  <si>
    <t>Toreen Fionn</t>
  </si>
  <si>
    <t>1942853</t>
  </si>
  <si>
    <t>Event Type : BD Reg I-GP + FSM</t>
  </si>
  <si>
    <t>Judge(s) : Laura Vandervleit</t>
  </si>
  <si>
    <t>Lauren Lanik</t>
  </si>
  <si>
    <t>1913887</t>
  </si>
  <si>
    <t>Sew N Sew</t>
  </si>
  <si>
    <t>1934404</t>
  </si>
  <si>
    <t>56</t>
  </si>
  <si>
    <t>Katie Ockendon-Evans</t>
  </si>
  <si>
    <t>1921364</t>
  </si>
  <si>
    <t>Kingsleypark Pearl</t>
  </si>
  <si>
    <t>1947568</t>
  </si>
  <si>
    <t>Isobelle Whiting</t>
  </si>
  <si>
    <t>228575</t>
  </si>
  <si>
    <t>Jesmond Mystery</t>
  </si>
  <si>
    <t>1833616</t>
  </si>
  <si>
    <t>Verena Howson</t>
  </si>
  <si>
    <t>1918460</t>
  </si>
  <si>
    <t>Figaro V</t>
  </si>
  <si>
    <t>1940087</t>
  </si>
  <si>
    <t>Charlotte Fogel</t>
  </si>
  <si>
    <t>1811496</t>
  </si>
  <si>
    <t>Royal William</t>
  </si>
  <si>
    <t>1530982</t>
  </si>
  <si>
    <t>Rosemary Coker</t>
  </si>
  <si>
    <t>156582</t>
  </si>
  <si>
    <t>Kankane</t>
  </si>
  <si>
    <t>144949</t>
  </si>
  <si>
    <t>Urszula Russek</t>
  </si>
  <si>
    <t>1611063</t>
  </si>
  <si>
    <t>Forever Young MFS</t>
  </si>
  <si>
    <t>1941223</t>
  </si>
  <si>
    <t>Test/Class : N37a / 4</t>
  </si>
  <si>
    <t>45</t>
  </si>
  <si>
    <t>Jayne Scrivener</t>
  </si>
  <si>
    <t>1917772</t>
  </si>
  <si>
    <t>Oliver Meadows</t>
  </si>
  <si>
    <t>1939167</t>
  </si>
  <si>
    <t>58</t>
  </si>
  <si>
    <t>Suzanne Dipple</t>
  </si>
  <si>
    <t>403124</t>
  </si>
  <si>
    <t>Sanson De Ligero</t>
  </si>
  <si>
    <t>1945617</t>
  </si>
  <si>
    <t>Loves Black STH</t>
  </si>
  <si>
    <t>1935876</t>
  </si>
  <si>
    <t>47</t>
  </si>
  <si>
    <t>Eloise Jenkins</t>
  </si>
  <si>
    <t>1910756</t>
  </si>
  <si>
    <t>Life of Riley</t>
  </si>
  <si>
    <t>1931229</t>
  </si>
  <si>
    <t xml:space="preserve">Test/Class : E43 /5 </t>
  </si>
  <si>
    <t>53</t>
  </si>
  <si>
    <t>Zanna Saville</t>
  </si>
  <si>
    <t>1711135</t>
  </si>
  <si>
    <t>Just Look At Me</t>
  </si>
  <si>
    <t>1732007</t>
  </si>
  <si>
    <t>61</t>
  </si>
  <si>
    <t>Danielle Waller</t>
  </si>
  <si>
    <t>1710387</t>
  </si>
  <si>
    <t>Just Believe</t>
  </si>
  <si>
    <t>46428</t>
  </si>
  <si>
    <t>Lola Saville</t>
  </si>
  <si>
    <t>1910073</t>
  </si>
  <si>
    <t>Petra BCN</t>
  </si>
  <si>
    <t>1939737</t>
  </si>
  <si>
    <t>49</t>
  </si>
  <si>
    <t>Kelly Foley</t>
  </si>
  <si>
    <t>1711731</t>
  </si>
  <si>
    <t>Huntelaar</t>
  </si>
  <si>
    <t>1732649</t>
  </si>
  <si>
    <t>35</t>
  </si>
  <si>
    <t>Kerry White</t>
  </si>
  <si>
    <t>348414</t>
  </si>
  <si>
    <t>Demirela Daisy</t>
  </si>
  <si>
    <t>1735657</t>
  </si>
  <si>
    <t>24</t>
  </si>
  <si>
    <t>Debra Stapleton</t>
  </si>
  <si>
    <t>1511411</t>
  </si>
  <si>
    <t>Fuego's Funny Guy</t>
  </si>
  <si>
    <t>1531871A</t>
  </si>
  <si>
    <t>51</t>
  </si>
  <si>
    <t>Shelley Reeve Smith</t>
  </si>
  <si>
    <t>82821</t>
  </si>
  <si>
    <t>Romanno Free Spirit</t>
  </si>
  <si>
    <t>1940565</t>
  </si>
  <si>
    <t>59</t>
  </si>
  <si>
    <t>Guapero</t>
  </si>
  <si>
    <t>TBC</t>
  </si>
  <si>
    <t>Miriam Scott-Goddard</t>
  </si>
  <si>
    <t>278602</t>
  </si>
  <si>
    <t>Holly Golightly XXIII</t>
  </si>
  <si>
    <t>1937424</t>
  </si>
  <si>
    <t xml:space="preserve">Test/Class : E53 / 6 </t>
  </si>
  <si>
    <t>Judge(s) : Richard Baldwin</t>
  </si>
  <si>
    <t>64</t>
  </si>
  <si>
    <t>Mandy Luesley</t>
  </si>
  <si>
    <t>7331</t>
  </si>
  <si>
    <t>Horizons Betty</t>
  </si>
  <si>
    <t>1935958</t>
  </si>
  <si>
    <t>Sandie Gibbs</t>
  </si>
  <si>
    <t>58165</t>
  </si>
  <si>
    <t>Finnegan X</t>
  </si>
  <si>
    <t>1931742</t>
  </si>
  <si>
    <t>Sarah Shaw</t>
  </si>
  <si>
    <t>1613531</t>
  </si>
  <si>
    <t>Madison bay</t>
  </si>
  <si>
    <t>1635625</t>
  </si>
  <si>
    <t>Tania Dahdi</t>
  </si>
  <si>
    <t>163520</t>
  </si>
  <si>
    <t>Furst Dantes Peak</t>
  </si>
  <si>
    <t>1945317</t>
  </si>
  <si>
    <t>28</t>
  </si>
  <si>
    <t>Tahley Reeve-Smith</t>
  </si>
  <si>
    <t>45136</t>
  </si>
  <si>
    <t>Larkshill St James</t>
  </si>
  <si>
    <t>1945641</t>
  </si>
  <si>
    <t>Test/Class : 7 / M61</t>
  </si>
  <si>
    <t xml:space="preserve">Judge(s) : Lesley Burling </t>
  </si>
  <si>
    <t>65</t>
  </si>
  <si>
    <t>Shirley Babb</t>
  </si>
  <si>
    <t>160130</t>
  </si>
  <si>
    <t>Sorrentino D</t>
  </si>
  <si>
    <t>1532538</t>
  </si>
  <si>
    <t>38</t>
  </si>
  <si>
    <t>Tessa Seed</t>
  </si>
  <si>
    <t>219487</t>
  </si>
  <si>
    <t>Fellside Heaven Sent</t>
  </si>
  <si>
    <t>1936458</t>
  </si>
  <si>
    <t>63</t>
  </si>
  <si>
    <t>Hayley Goode</t>
  </si>
  <si>
    <t>1713070</t>
  </si>
  <si>
    <t>Arnie I</t>
  </si>
  <si>
    <t>1734732</t>
  </si>
  <si>
    <t>Event Type : Reg BD I - GP + FSM</t>
  </si>
  <si>
    <t>Start Date : 169 October 2022</t>
  </si>
  <si>
    <t>Test/Class : M73 / 8</t>
  </si>
  <si>
    <t>62</t>
  </si>
  <si>
    <t>Kathy Phillips</t>
  </si>
  <si>
    <t>168262</t>
  </si>
  <si>
    <t>Lauries Invader</t>
  </si>
  <si>
    <t>51736</t>
  </si>
  <si>
    <t>Test/Class : AM 85 / 9</t>
  </si>
  <si>
    <t>Judge(s) : Lesley Burling</t>
  </si>
  <si>
    <t>50</t>
  </si>
  <si>
    <t>Alex Lees</t>
  </si>
  <si>
    <t>403643</t>
  </si>
  <si>
    <t>Bakkegardens Monty</t>
  </si>
  <si>
    <t>42468</t>
  </si>
  <si>
    <t>39</t>
  </si>
  <si>
    <t>Rachael Linzell</t>
  </si>
  <si>
    <t>273104</t>
  </si>
  <si>
    <t>don joseppi</t>
  </si>
  <si>
    <t>43208</t>
  </si>
  <si>
    <t>40</t>
  </si>
  <si>
    <t>Katherine Mcnamara</t>
  </si>
  <si>
    <t>367664</t>
  </si>
  <si>
    <t>Bentley XII</t>
  </si>
  <si>
    <t>53952</t>
  </si>
  <si>
    <t>Test/Class : AM 91 / 10</t>
  </si>
  <si>
    <t>Hannah Deuce</t>
  </si>
  <si>
    <t>278297</t>
  </si>
  <si>
    <t>Skikkild's Wince</t>
  </si>
  <si>
    <t>55327</t>
  </si>
  <si>
    <t>Woodlander Santiago</t>
  </si>
  <si>
    <t>1833535</t>
  </si>
  <si>
    <t xml:space="preserve">Test/Class : Adv PYO  / 11 </t>
  </si>
  <si>
    <t>57</t>
  </si>
  <si>
    <t>Helen Lees - A105</t>
  </si>
  <si>
    <t>402148</t>
  </si>
  <si>
    <t>Little walero</t>
  </si>
  <si>
    <t>59001</t>
  </si>
  <si>
    <t>Nicola Grainge - A102</t>
  </si>
  <si>
    <t>206741</t>
  </si>
  <si>
    <t>EMINENCE</t>
  </si>
  <si>
    <t>1533339</t>
  </si>
  <si>
    <t>Hannah Deuce - A102</t>
  </si>
  <si>
    <t>52</t>
  </si>
  <si>
    <t>Garfield VDW</t>
  </si>
  <si>
    <t>1635350</t>
  </si>
  <si>
    <t>41</t>
  </si>
  <si>
    <t>Giselle Hyland</t>
  </si>
  <si>
    <t>194085</t>
  </si>
  <si>
    <t>BON AMI xxx</t>
  </si>
  <si>
    <t>49683</t>
  </si>
  <si>
    <t>66</t>
  </si>
  <si>
    <t>Sally Hardwick</t>
  </si>
  <si>
    <t>825</t>
  </si>
  <si>
    <t>Dance on top</t>
  </si>
  <si>
    <t>163 1703</t>
  </si>
  <si>
    <t>48</t>
  </si>
  <si>
    <t>Belinda Spence</t>
  </si>
  <si>
    <t>113832</t>
  </si>
  <si>
    <t>Sonnen Prinz 3</t>
  </si>
  <si>
    <t>1731961</t>
  </si>
  <si>
    <t>60</t>
  </si>
  <si>
    <t>Emma Slater</t>
  </si>
  <si>
    <t>1513710</t>
  </si>
  <si>
    <t>GOLDBAY V</t>
  </si>
  <si>
    <t>1535748</t>
  </si>
  <si>
    <t>Dance on Top</t>
  </si>
  <si>
    <t>36</t>
  </si>
  <si>
    <t>Zander</t>
  </si>
  <si>
    <t>44387</t>
  </si>
  <si>
    <t>37</t>
  </si>
  <si>
    <t>Shelly Reeve-Smith</t>
  </si>
  <si>
    <t>Foxtrott</t>
  </si>
  <si>
    <t>1433454</t>
  </si>
  <si>
    <t>Test/Class : Inter II / 14</t>
  </si>
  <si>
    <t>46</t>
  </si>
  <si>
    <t>Amanda Petts</t>
  </si>
  <si>
    <t>401606</t>
  </si>
  <si>
    <t>Equador do MT</t>
  </si>
  <si>
    <t>1947538</t>
  </si>
  <si>
    <t>Test/Class : GP / 15</t>
  </si>
  <si>
    <t>25</t>
  </si>
  <si>
    <t>AD Ratino</t>
  </si>
  <si>
    <t>1532559</t>
  </si>
  <si>
    <t>42</t>
  </si>
  <si>
    <t>Cornelia Omahony</t>
  </si>
  <si>
    <t>1512966</t>
  </si>
  <si>
    <t>Formidable</t>
  </si>
  <si>
    <t>1534792</t>
  </si>
  <si>
    <t>Test/Class : Novice FSM / 17</t>
  </si>
  <si>
    <t>Test/Class : Ele FSM / 17</t>
  </si>
  <si>
    <t>22</t>
  </si>
  <si>
    <t xml:space="preserve">Hermione Tottman </t>
  </si>
  <si>
    <t>68</t>
  </si>
  <si>
    <t>Intergalatic Aimbry</t>
  </si>
  <si>
    <t>H/C</t>
  </si>
  <si>
    <t>1S</t>
  </si>
  <si>
    <t>4S</t>
  </si>
  <si>
    <t>3S</t>
  </si>
  <si>
    <t>1B</t>
  </si>
  <si>
    <t>6S</t>
  </si>
  <si>
    <t>5S</t>
  </si>
  <si>
    <t>2S</t>
  </si>
  <si>
    <t>Total Points: 270</t>
  </si>
  <si>
    <t>1S (1st)</t>
  </si>
  <si>
    <t>2B</t>
  </si>
  <si>
    <t>3B</t>
  </si>
  <si>
    <t>4B</t>
  </si>
  <si>
    <t>5B</t>
  </si>
  <si>
    <t>1S (2nd)</t>
  </si>
  <si>
    <t>1B (1st)</t>
  </si>
  <si>
    <t>Total Points: 180</t>
  </si>
  <si>
    <t xml:space="preserve">Total Points: 260 </t>
  </si>
  <si>
    <t>HC</t>
  </si>
  <si>
    <t>1G (1st)</t>
  </si>
  <si>
    <t>2G (3rd)</t>
  </si>
  <si>
    <t>6B</t>
  </si>
  <si>
    <t>3G</t>
  </si>
  <si>
    <t>Test/Class : PYO FEI (Young Rider Team Test) / 22</t>
  </si>
  <si>
    <t>Total Points: 390</t>
  </si>
  <si>
    <t>Test/Class : Med FSM / 18</t>
  </si>
  <si>
    <t xml:space="preserve">Total Points: 300 </t>
  </si>
  <si>
    <t>15:08</t>
  </si>
  <si>
    <t>54</t>
  </si>
  <si>
    <t>Wendi Walker</t>
  </si>
  <si>
    <t>1612021</t>
  </si>
  <si>
    <t>JEREZANO CLXI</t>
  </si>
  <si>
    <t>1633497</t>
  </si>
  <si>
    <t>Error of course -2%, saluting with whip in hand -2 marks</t>
  </si>
  <si>
    <t>Total Points: 460</t>
  </si>
  <si>
    <t>Total Points: various (A102 ; A105) /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</si>
</sst>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1" fillId="3" borderId="1" xfId="1" applyNumberFormat="1" applyFill="1" applyBorder="1" applyAlignment="1">
      <alignment horizontal="right"/>
    </xf>
    <xf numFmtId="0" fontId="0" fillId="0" borderId="3" xfId="0" applyBorder="1"/>
    <xf numFmtId="0" fontId="9" fillId="0" borderId="1" xfId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7" fillId="0" borderId="1" xfId="0" applyNumberFormat="1" applyFont="1" applyBorder="1"/>
    <xf numFmtId="0" fontId="10" fillId="0" borderId="1" xfId="0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9" fillId="3" borderId="1" xfId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A12" sqref="A12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68</v>
      </c>
    </row>
    <row r="4" spans="1:10" ht="18.75" x14ac:dyDescent="0.3">
      <c r="A4" s="3" t="s">
        <v>69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70</v>
      </c>
    </row>
    <row r="8" spans="1:10" ht="18.75" x14ac:dyDescent="0.3">
      <c r="A8" s="3"/>
    </row>
    <row r="9" spans="1:10" ht="20.100000000000001" customHeight="1" x14ac:dyDescent="0.25">
      <c r="A9" s="20" t="s">
        <v>38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0" t="s">
        <v>6</v>
      </c>
      <c r="H9" s="20"/>
      <c r="I9" s="20" t="s">
        <v>8</v>
      </c>
      <c r="J9" s="20" t="s">
        <v>9</v>
      </c>
    </row>
    <row r="10" spans="1:10" ht="20.100000000000001" customHeight="1" x14ac:dyDescent="0.25">
      <c r="A10" s="18" t="s">
        <v>47</v>
      </c>
      <c r="B10" s="14" t="s">
        <v>32</v>
      </c>
      <c r="C10" s="14" t="s">
        <v>80</v>
      </c>
      <c r="D10" s="14" t="s">
        <v>81</v>
      </c>
      <c r="E10" s="14" t="s">
        <v>82</v>
      </c>
      <c r="F10" s="14" t="s">
        <v>83</v>
      </c>
      <c r="G10" s="14" t="s">
        <v>12</v>
      </c>
      <c r="H10" s="36">
        <v>190</v>
      </c>
      <c r="I10" s="30">
        <f t="shared" ref="I10:I16" si="0">H10/290</f>
        <v>0.65517241379310343</v>
      </c>
      <c r="J10" s="14">
        <v>64</v>
      </c>
    </row>
    <row r="11" spans="1:10" ht="20.100000000000001" customHeight="1" x14ac:dyDescent="0.25">
      <c r="A11" s="18" t="s">
        <v>48</v>
      </c>
      <c r="B11" s="14" t="s">
        <v>30</v>
      </c>
      <c r="C11" s="14" t="s">
        <v>88</v>
      </c>
      <c r="D11" s="14" t="s">
        <v>89</v>
      </c>
      <c r="E11" s="14" t="s">
        <v>90</v>
      </c>
      <c r="F11" s="14" t="s">
        <v>91</v>
      </c>
      <c r="G11" s="14" t="s">
        <v>12</v>
      </c>
      <c r="H11" s="14">
        <v>188.5</v>
      </c>
      <c r="I11" s="30">
        <f t="shared" si="0"/>
        <v>0.65</v>
      </c>
      <c r="J11" s="14">
        <v>65</v>
      </c>
    </row>
    <row r="12" spans="1:10" s="22" customFormat="1" ht="20.100000000000001" customHeight="1" x14ac:dyDescent="0.25">
      <c r="A12" s="18" t="s">
        <v>330</v>
      </c>
      <c r="B12" s="14" t="s">
        <v>71</v>
      </c>
      <c r="C12" s="14" t="s">
        <v>72</v>
      </c>
      <c r="D12" s="14" t="s">
        <v>73</v>
      </c>
      <c r="E12" s="14" t="s">
        <v>74</v>
      </c>
      <c r="F12" s="14" t="s">
        <v>75</v>
      </c>
      <c r="G12" s="14" t="s">
        <v>14</v>
      </c>
      <c r="H12" s="14">
        <v>209</v>
      </c>
      <c r="I12" s="30">
        <f t="shared" si="0"/>
        <v>0.72068965517241379</v>
      </c>
      <c r="J12" s="14">
        <v>73</v>
      </c>
    </row>
    <row r="13" spans="1:10" ht="20.100000000000001" customHeight="1" x14ac:dyDescent="0.25">
      <c r="A13" s="18" t="s">
        <v>328</v>
      </c>
      <c r="B13" s="14" t="s">
        <v>33</v>
      </c>
      <c r="C13" s="14" t="s">
        <v>72</v>
      </c>
      <c r="D13" s="14" t="s">
        <v>73</v>
      </c>
      <c r="E13" s="14" t="s">
        <v>92</v>
      </c>
      <c r="F13" s="14" t="s">
        <v>93</v>
      </c>
      <c r="G13" s="14" t="s">
        <v>14</v>
      </c>
      <c r="H13" s="14">
        <v>197.5</v>
      </c>
      <c r="I13" s="30">
        <f t="shared" ref="I13" si="1">H13/290</f>
        <v>0.68103448275862066</v>
      </c>
      <c r="J13" s="14">
        <v>68</v>
      </c>
    </row>
    <row r="14" spans="1:10" ht="20.100000000000001" customHeight="1" x14ac:dyDescent="0.25">
      <c r="A14" s="18" t="s">
        <v>324</v>
      </c>
      <c r="B14" s="14" t="s">
        <v>24</v>
      </c>
      <c r="C14" s="14" t="s">
        <v>84</v>
      </c>
      <c r="D14" s="14" t="s">
        <v>85</v>
      </c>
      <c r="E14" s="14" t="s">
        <v>86</v>
      </c>
      <c r="F14" s="14" t="s">
        <v>87</v>
      </c>
      <c r="G14" s="14" t="s">
        <v>14</v>
      </c>
      <c r="H14" s="14">
        <v>196.5</v>
      </c>
      <c r="I14" s="30">
        <f t="shared" si="0"/>
        <v>0.67758620689655169</v>
      </c>
      <c r="J14" s="14">
        <v>68</v>
      </c>
    </row>
    <row r="15" spans="1:10" ht="20.100000000000001" customHeight="1" x14ac:dyDescent="0.25">
      <c r="A15" s="18" t="s">
        <v>323</v>
      </c>
      <c r="B15" s="14" t="s">
        <v>49</v>
      </c>
      <c r="C15" s="14" t="s">
        <v>50</v>
      </c>
      <c r="D15" s="14" t="s">
        <v>51</v>
      </c>
      <c r="E15" s="14" t="s">
        <v>52</v>
      </c>
      <c r="F15" s="14" t="s">
        <v>53</v>
      </c>
      <c r="G15" s="14" t="s">
        <v>14</v>
      </c>
      <c r="H15" s="14">
        <v>182.5</v>
      </c>
      <c r="I15" s="30">
        <f t="shared" si="0"/>
        <v>0.62931034482758619</v>
      </c>
      <c r="J15" s="14">
        <v>63</v>
      </c>
    </row>
    <row r="16" spans="1:10" ht="20.100000000000001" customHeight="1" x14ac:dyDescent="0.25">
      <c r="A16" s="18" t="s">
        <v>325</v>
      </c>
      <c r="B16" s="14" t="s">
        <v>44</v>
      </c>
      <c r="C16" s="14" t="s">
        <v>76</v>
      </c>
      <c r="D16" s="14" t="s">
        <v>77</v>
      </c>
      <c r="E16" s="14" t="s">
        <v>78</v>
      </c>
      <c r="F16" s="14" t="s">
        <v>79</v>
      </c>
      <c r="G16" s="14" t="s">
        <v>13</v>
      </c>
      <c r="H16" s="14">
        <v>174.5</v>
      </c>
      <c r="I16" s="30">
        <f t="shared" si="0"/>
        <v>0.60172413793103452</v>
      </c>
      <c r="J16" s="14">
        <v>60</v>
      </c>
    </row>
  </sheetData>
  <sortState xmlns:xlrd2="http://schemas.microsoft.com/office/spreadsheetml/2017/richdata2" ref="A10:J16">
    <sortCondition ref="G10:G16" customList="Gold,Silver,Bronze"/>
    <sortCondition descending="1" ref="H10:H16"/>
    <sortCondition descending="1" ref="J10:J16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8"/>
  <sheetViews>
    <sheetView workbookViewId="0">
      <selection activeCell="A14" sqref="A14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34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226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251</v>
      </c>
      <c r="I5" s="24"/>
    </row>
    <row r="6" spans="1:10" ht="18.75" x14ac:dyDescent="0.3">
      <c r="A6" s="3" t="s">
        <v>345</v>
      </c>
      <c r="I6" s="24"/>
    </row>
    <row r="7" spans="1:10" ht="18.75" x14ac:dyDescent="0.3">
      <c r="A7" s="3" t="s">
        <v>186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4" t="s">
        <v>38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6" t="s">
        <v>322</v>
      </c>
      <c r="B11" s="14" t="s">
        <v>29</v>
      </c>
      <c r="C11" s="14" t="s">
        <v>181</v>
      </c>
      <c r="D11" s="14" t="s">
        <v>182</v>
      </c>
      <c r="E11" s="14" t="s">
        <v>256</v>
      </c>
      <c r="F11" s="14" t="s">
        <v>257</v>
      </c>
      <c r="G11" s="14" t="s">
        <v>14</v>
      </c>
      <c r="H11" s="19">
        <v>252</v>
      </c>
      <c r="I11" s="34">
        <f>H11/390</f>
        <v>0.64615384615384619</v>
      </c>
      <c r="J11" s="19">
        <v>52</v>
      </c>
    </row>
    <row r="12" spans="1:10" ht="20.100000000000001" customHeight="1" x14ac:dyDescent="0.25">
      <c r="A12" s="16" t="s">
        <v>325</v>
      </c>
      <c r="B12" s="14" t="s">
        <v>63</v>
      </c>
      <c r="C12" s="14" t="s">
        <v>252</v>
      </c>
      <c r="D12" s="14" t="s">
        <v>253</v>
      </c>
      <c r="E12" s="14" t="s">
        <v>254</v>
      </c>
      <c r="F12" s="14" t="s">
        <v>255</v>
      </c>
      <c r="G12" s="14" t="s">
        <v>13</v>
      </c>
      <c r="H12" s="19">
        <v>253</v>
      </c>
      <c r="I12" s="34">
        <f>H12/390</f>
        <v>0.64871794871794874</v>
      </c>
      <c r="J12" s="19">
        <v>54</v>
      </c>
    </row>
    <row r="13" spans="1:10" ht="20.100000000000001" customHeight="1" x14ac:dyDescent="0.25">
      <c r="A13" s="16" t="s">
        <v>331</v>
      </c>
      <c r="B13" s="14" t="s">
        <v>246</v>
      </c>
      <c r="C13" s="14" t="s">
        <v>247</v>
      </c>
      <c r="D13" s="14" t="s">
        <v>248</v>
      </c>
      <c r="E13" s="14" t="s">
        <v>249</v>
      </c>
      <c r="F13" s="14" t="s">
        <v>250</v>
      </c>
      <c r="G13" s="14" t="s">
        <v>13</v>
      </c>
      <c r="H13" s="19">
        <v>239</v>
      </c>
      <c r="I13" s="34">
        <f>H13/390</f>
        <v>0.61282051282051286</v>
      </c>
      <c r="J13" s="19">
        <v>51</v>
      </c>
    </row>
    <row r="14" spans="1:10" ht="20.100000000000001" customHeight="1" x14ac:dyDescent="0.25">
      <c r="A14" s="16" t="s">
        <v>332</v>
      </c>
      <c r="B14" s="14" t="s">
        <v>241</v>
      </c>
      <c r="C14" s="14" t="s">
        <v>242</v>
      </c>
      <c r="D14" s="14" t="s">
        <v>243</v>
      </c>
      <c r="E14" s="14" t="s">
        <v>244</v>
      </c>
      <c r="F14" s="14" t="s">
        <v>245</v>
      </c>
      <c r="G14" s="14" t="s">
        <v>13</v>
      </c>
      <c r="H14" s="33">
        <v>232</v>
      </c>
      <c r="I14" s="34">
        <f>H14/390</f>
        <v>0.59487179487179487</v>
      </c>
      <c r="J14" s="33">
        <v>50</v>
      </c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2"/>
      <c r="I15" s="23"/>
      <c r="J15" s="12"/>
    </row>
    <row r="16" spans="1:10" ht="20.100000000000001" customHeight="1" x14ac:dyDescent="0.25">
      <c r="A16" s="15"/>
      <c r="B16" s="17"/>
      <c r="C16" s="17"/>
      <c r="D16" s="17"/>
      <c r="E16" s="17"/>
      <c r="F16" s="17"/>
      <c r="G16" s="17"/>
      <c r="H16" s="13"/>
      <c r="I16" s="31"/>
      <c r="J16" s="13"/>
    </row>
    <row r="17" spans="9:9" x14ac:dyDescent="0.25">
      <c r="I17" s="24"/>
    </row>
    <row r="18" spans="9:9" x14ac:dyDescent="0.25">
      <c r="I18" s="24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CEA2-D8A4-49EA-8573-BCB35A07212B}">
  <dimension ref="A1:J16"/>
  <sheetViews>
    <sheetView workbookViewId="0">
      <selection activeCell="A6" sqref="A6"/>
    </sheetView>
  </sheetViews>
  <sheetFormatPr defaultRowHeight="15" x14ac:dyDescent="0.25"/>
  <cols>
    <col min="3" max="3" width="23.42578125" customWidth="1"/>
    <col min="5" max="5" width="17" customWidth="1"/>
  </cols>
  <sheetData>
    <row r="1" spans="1:10" ht="18.75" x14ac:dyDescent="0.3">
      <c r="A1" s="3" t="s">
        <v>34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226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258</v>
      </c>
      <c r="I5" s="24"/>
    </row>
    <row r="6" spans="1:10" ht="18.75" x14ac:dyDescent="0.3">
      <c r="A6" s="3" t="s">
        <v>356</v>
      </c>
      <c r="I6" s="24"/>
    </row>
    <row r="7" spans="1:10" ht="18.75" x14ac:dyDescent="0.3">
      <c r="A7" s="3" t="s">
        <v>186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4" t="s">
        <v>38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8" t="s">
        <v>47</v>
      </c>
      <c r="B11" s="14" t="s">
        <v>22</v>
      </c>
      <c r="C11" s="14" t="s">
        <v>264</v>
      </c>
      <c r="D11" s="14" t="s">
        <v>265</v>
      </c>
      <c r="E11" s="14" t="s">
        <v>266</v>
      </c>
      <c r="F11" s="14" t="s">
        <v>267</v>
      </c>
      <c r="G11" s="14" t="s">
        <v>12</v>
      </c>
      <c r="H11" s="37">
        <v>227.5</v>
      </c>
      <c r="I11" s="38">
        <f>H11/340</f>
        <v>0.66911764705882348</v>
      </c>
      <c r="J11" s="37">
        <v>41</v>
      </c>
    </row>
    <row r="12" spans="1:10" ht="20.100000000000001" customHeight="1" x14ac:dyDescent="0.25">
      <c r="A12" s="18" t="s">
        <v>48</v>
      </c>
      <c r="B12" s="14" t="s">
        <v>259</v>
      </c>
      <c r="C12" s="14" t="s">
        <v>260</v>
      </c>
      <c r="D12" s="14" t="s">
        <v>261</v>
      </c>
      <c r="E12" s="14" t="s">
        <v>262</v>
      </c>
      <c r="F12" s="14" t="s">
        <v>263</v>
      </c>
      <c r="G12" s="14" t="s">
        <v>12</v>
      </c>
      <c r="H12" s="37">
        <v>225.5</v>
      </c>
      <c r="I12" s="38">
        <v>0.62639999999999996</v>
      </c>
      <c r="J12" s="37">
        <v>37.5</v>
      </c>
    </row>
    <row r="13" spans="1:10" ht="20.100000000000001" customHeight="1" x14ac:dyDescent="0.25">
      <c r="A13" s="16" t="s">
        <v>343</v>
      </c>
      <c r="B13" s="14" t="s">
        <v>63</v>
      </c>
      <c r="C13" s="14" t="s">
        <v>268</v>
      </c>
      <c r="D13" s="14" t="s">
        <v>253</v>
      </c>
      <c r="E13" s="14" t="s">
        <v>254</v>
      </c>
      <c r="F13" s="14" t="s">
        <v>255</v>
      </c>
      <c r="G13" s="14" t="s">
        <v>12</v>
      </c>
      <c r="H13" s="33">
        <v>202.5</v>
      </c>
      <c r="I13" s="38">
        <f>H13/340</f>
        <v>0.59558823529411764</v>
      </c>
      <c r="J13" s="33">
        <v>36.5</v>
      </c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2"/>
      <c r="I14" s="23"/>
      <c r="J14" s="12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2"/>
      <c r="I15" s="23"/>
      <c r="J15" s="12"/>
    </row>
    <row r="16" spans="1:10" ht="20.100000000000001" customHeight="1" x14ac:dyDescent="0.25">
      <c r="A16" s="15"/>
      <c r="B16" s="17"/>
      <c r="C16" s="17"/>
      <c r="D16" s="17"/>
      <c r="E16" s="17"/>
      <c r="F16" s="17"/>
      <c r="G16" s="17"/>
      <c r="H16" s="13"/>
      <c r="I16" s="31"/>
      <c r="J16" s="13"/>
    </row>
  </sheetData>
  <sortState xmlns:xlrd2="http://schemas.microsoft.com/office/spreadsheetml/2017/richdata2" ref="A11:J13">
    <sortCondition descending="1" ref="H11:H13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DE55-D51C-4416-BEFD-D9B31BB0C784}">
  <dimension ref="A1:K16"/>
  <sheetViews>
    <sheetView workbookViewId="0">
      <selection activeCell="K15" sqref="K15"/>
    </sheetView>
  </sheetViews>
  <sheetFormatPr defaultRowHeight="15" x14ac:dyDescent="0.25"/>
  <cols>
    <col min="2" max="2" width="10.5703125" customWidth="1"/>
    <col min="3" max="3" width="18" customWidth="1"/>
    <col min="5" max="5" width="23.140625" customWidth="1"/>
  </cols>
  <sheetData>
    <row r="1" spans="1:11" ht="18.75" x14ac:dyDescent="0.3">
      <c r="A1" s="3" t="s">
        <v>34</v>
      </c>
      <c r="I1" s="24"/>
    </row>
    <row r="2" spans="1:11" ht="18.75" x14ac:dyDescent="0.3">
      <c r="A2" s="3" t="s">
        <v>10</v>
      </c>
      <c r="I2" s="24"/>
    </row>
    <row r="3" spans="1:11" ht="18.75" x14ac:dyDescent="0.3">
      <c r="A3" s="3" t="s">
        <v>226</v>
      </c>
      <c r="I3" s="24"/>
    </row>
    <row r="4" spans="1:11" ht="18.75" x14ac:dyDescent="0.3">
      <c r="A4" s="3" t="s">
        <v>69</v>
      </c>
      <c r="I4" s="24"/>
    </row>
    <row r="5" spans="1:11" ht="18.75" x14ac:dyDescent="0.3">
      <c r="A5" s="3" t="s">
        <v>55</v>
      </c>
      <c r="I5" s="24"/>
    </row>
    <row r="6" spans="1:11" ht="18.75" x14ac:dyDescent="0.3">
      <c r="A6" s="3" t="s">
        <v>67</v>
      </c>
      <c r="I6" s="24"/>
    </row>
    <row r="7" spans="1:11" ht="18.75" x14ac:dyDescent="0.3">
      <c r="A7" s="3" t="s">
        <v>186</v>
      </c>
      <c r="I7" s="24"/>
    </row>
    <row r="8" spans="1:11" x14ac:dyDescent="0.25">
      <c r="I8" s="24"/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20.100000000000001" customHeight="1" x14ac:dyDescent="0.25">
      <c r="A10" s="4" t="s">
        <v>38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1" ht="20.100000000000001" customHeight="1" x14ac:dyDescent="0.25">
      <c r="A11" s="18" t="s">
        <v>47</v>
      </c>
      <c r="B11" s="14" t="s">
        <v>277</v>
      </c>
      <c r="C11" s="14" t="s">
        <v>278</v>
      </c>
      <c r="D11" s="14" t="s">
        <v>279</v>
      </c>
      <c r="E11" s="14" t="s">
        <v>280</v>
      </c>
      <c r="F11" s="14" t="s">
        <v>281</v>
      </c>
      <c r="G11" s="14" t="s">
        <v>12</v>
      </c>
      <c r="H11" s="37">
        <v>229</v>
      </c>
      <c r="I11" s="38">
        <f>H11/340</f>
        <v>0.67352941176470593</v>
      </c>
      <c r="J11" s="37">
        <v>14</v>
      </c>
    </row>
    <row r="12" spans="1:11" ht="20.100000000000001" customHeight="1" x14ac:dyDescent="0.25">
      <c r="A12" s="18" t="s">
        <v>48</v>
      </c>
      <c r="B12" s="14" t="s">
        <v>282</v>
      </c>
      <c r="C12" s="14" t="s">
        <v>283</v>
      </c>
      <c r="D12" s="14" t="s">
        <v>284</v>
      </c>
      <c r="E12" s="14" t="s">
        <v>285</v>
      </c>
      <c r="F12" s="14" t="s">
        <v>286</v>
      </c>
      <c r="G12" s="14" t="s">
        <v>12</v>
      </c>
      <c r="H12" s="19">
        <v>217</v>
      </c>
      <c r="I12" s="38">
        <f>H12/340</f>
        <v>0.63823529411764701</v>
      </c>
      <c r="J12" s="19">
        <v>13</v>
      </c>
    </row>
    <row r="13" spans="1:11" ht="20.100000000000001" customHeight="1" x14ac:dyDescent="0.25">
      <c r="A13" s="18" t="s">
        <v>343</v>
      </c>
      <c r="B13" s="14" t="s">
        <v>319</v>
      </c>
      <c r="C13" s="14" t="s">
        <v>56</v>
      </c>
      <c r="D13" s="14" t="s">
        <v>57</v>
      </c>
      <c r="E13" s="14" t="s">
        <v>320</v>
      </c>
      <c r="F13" s="14" t="s">
        <v>58</v>
      </c>
      <c r="G13" s="14" t="s">
        <v>12</v>
      </c>
      <c r="H13" s="14">
        <v>215</v>
      </c>
      <c r="I13" s="38">
        <f>H13/340</f>
        <v>0.63235294117647056</v>
      </c>
      <c r="J13" s="37">
        <v>13</v>
      </c>
    </row>
    <row r="14" spans="1:11" ht="20.100000000000001" customHeight="1" x14ac:dyDescent="0.25">
      <c r="A14" s="16" t="s">
        <v>330</v>
      </c>
      <c r="B14" s="14" t="s">
        <v>269</v>
      </c>
      <c r="C14" s="14" t="s">
        <v>174</v>
      </c>
      <c r="D14" s="14" t="s">
        <v>175</v>
      </c>
      <c r="E14" s="14" t="s">
        <v>270</v>
      </c>
      <c r="F14" s="14" t="s">
        <v>271</v>
      </c>
      <c r="G14" s="14" t="s">
        <v>14</v>
      </c>
      <c r="H14" s="37">
        <v>232</v>
      </c>
      <c r="I14" s="38">
        <f>H14/340</f>
        <v>0.68235294117647061</v>
      </c>
      <c r="J14" s="37">
        <v>14</v>
      </c>
    </row>
    <row r="15" spans="1:11" ht="20.100000000000001" customHeight="1" x14ac:dyDescent="0.25">
      <c r="A15" s="18" t="s">
        <v>328</v>
      </c>
      <c r="B15" s="14" t="s">
        <v>272</v>
      </c>
      <c r="C15" s="14" t="s">
        <v>273</v>
      </c>
      <c r="D15" s="14" t="s">
        <v>274</v>
      </c>
      <c r="E15" s="14" t="s">
        <v>275</v>
      </c>
      <c r="F15" s="14" t="s">
        <v>276</v>
      </c>
      <c r="G15" s="14" t="s">
        <v>14</v>
      </c>
      <c r="H15" s="33">
        <v>207.19</v>
      </c>
      <c r="I15" s="38">
        <f>H15/340</f>
        <v>0.60938235294117649</v>
      </c>
      <c r="J15" s="33">
        <v>13</v>
      </c>
      <c r="K15" s="24" t="s">
        <v>354</v>
      </c>
    </row>
    <row r="16" spans="1:11" ht="20.100000000000001" customHeight="1" x14ac:dyDescent="0.25">
      <c r="A16" s="18" t="s">
        <v>325</v>
      </c>
      <c r="B16" s="14" t="s">
        <v>287</v>
      </c>
      <c r="C16" s="14" t="s">
        <v>288</v>
      </c>
      <c r="D16" s="14" t="s">
        <v>289</v>
      </c>
      <c r="E16" s="14" t="s">
        <v>290</v>
      </c>
      <c r="F16" s="14" t="s">
        <v>291</v>
      </c>
      <c r="G16" s="14" t="s">
        <v>13</v>
      </c>
      <c r="H16" s="40">
        <v>190</v>
      </c>
      <c r="I16" s="38">
        <f>H16/340</f>
        <v>0.55882352941176472</v>
      </c>
      <c r="J16" s="40">
        <v>11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4"/>
  <sheetViews>
    <sheetView workbookViewId="0">
      <selection activeCell="A14" sqref="A14"/>
    </sheetView>
  </sheetViews>
  <sheetFormatPr defaultRowHeight="15" x14ac:dyDescent="0.25"/>
  <cols>
    <col min="3" max="3" width="21.140625" customWidth="1"/>
    <col min="5" max="5" width="24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68</v>
      </c>
    </row>
    <row r="4" spans="1:10" ht="18.75" x14ac:dyDescent="0.3">
      <c r="A4" s="3" t="s">
        <v>69</v>
      </c>
    </row>
    <row r="5" spans="1:10" ht="18.75" x14ac:dyDescent="0.3">
      <c r="A5" s="3" t="s">
        <v>37</v>
      </c>
    </row>
    <row r="6" spans="1:10" ht="18.75" x14ac:dyDescent="0.3">
      <c r="A6" s="3" t="s">
        <v>41</v>
      </c>
    </row>
    <row r="7" spans="1:10" ht="18.75" x14ac:dyDescent="0.3">
      <c r="A7" s="3" t="s">
        <v>186</v>
      </c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8" t="s">
        <v>47</v>
      </c>
      <c r="B11" s="14" t="s">
        <v>277</v>
      </c>
      <c r="C11" s="14" t="s">
        <v>278</v>
      </c>
      <c r="D11" s="14" t="s">
        <v>279</v>
      </c>
      <c r="E11" s="14" t="s">
        <v>292</v>
      </c>
      <c r="F11" s="14" t="s">
        <v>180</v>
      </c>
      <c r="G11" s="14" t="s">
        <v>12</v>
      </c>
      <c r="H11" s="14">
        <v>227</v>
      </c>
      <c r="I11" s="30">
        <f>H11/340</f>
        <v>0.66764705882352937</v>
      </c>
      <c r="J11" s="14">
        <v>14</v>
      </c>
    </row>
    <row r="12" spans="1:10" ht="20.100000000000001" customHeight="1" x14ac:dyDescent="0.25">
      <c r="A12" s="18" t="s">
        <v>328</v>
      </c>
      <c r="B12" s="14" t="s">
        <v>296</v>
      </c>
      <c r="C12" s="14" t="s">
        <v>297</v>
      </c>
      <c r="D12" s="14" t="s">
        <v>175</v>
      </c>
      <c r="E12" s="14" t="s">
        <v>298</v>
      </c>
      <c r="F12" s="14" t="s">
        <v>299</v>
      </c>
      <c r="G12" s="14" t="s">
        <v>14</v>
      </c>
      <c r="H12" s="14">
        <v>218.5</v>
      </c>
      <c r="I12" s="30">
        <f>H12/340</f>
        <v>0.64264705882352946</v>
      </c>
      <c r="J12" s="14">
        <v>13</v>
      </c>
    </row>
    <row r="13" spans="1:10" ht="20.100000000000001" customHeight="1" x14ac:dyDescent="0.25">
      <c r="A13" s="18" t="s">
        <v>325</v>
      </c>
      <c r="B13" s="16">
        <v>41</v>
      </c>
      <c r="C13" s="14" t="s">
        <v>273</v>
      </c>
      <c r="D13" s="14" t="s">
        <v>274</v>
      </c>
      <c r="E13" s="14" t="s">
        <v>275</v>
      </c>
      <c r="F13" s="14" t="s">
        <v>276</v>
      </c>
      <c r="G13" s="14" t="s">
        <v>13</v>
      </c>
      <c r="H13" s="14">
        <v>222</v>
      </c>
      <c r="I13" s="30">
        <f>H13/340</f>
        <v>0.65294117647058825</v>
      </c>
      <c r="J13" s="14">
        <v>13</v>
      </c>
    </row>
    <row r="14" spans="1:10" ht="20.100000000000001" customHeight="1" x14ac:dyDescent="0.25">
      <c r="A14" s="18" t="s">
        <v>331</v>
      </c>
      <c r="B14" s="14" t="s">
        <v>293</v>
      </c>
      <c r="C14" s="14" t="s">
        <v>42</v>
      </c>
      <c r="D14" s="14" t="s">
        <v>43</v>
      </c>
      <c r="E14" s="14" t="s">
        <v>294</v>
      </c>
      <c r="F14" s="14" t="s">
        <v>295</v>
      </c>
      <c r="G14" s="14" t="s">
        <v>13</v>
      </c>
      <c r="H14" s="14">
        <v>218.5</v>
      </c>
      <c r="I14" s="30">
        <f>H14/340</f>
        <v>0.64264705882352946</v>
      </c>
      <c r="J14" s="14">
        <v>13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11A0-0BC9-4258-A175-DC7D667F9665}">
  <dimension ref="A1:J14"/>
  <sheetViews>
    <sheetView workbookViewId="0">
      <selection activeCell="A11" sqref="A11"/>
    </sheetView>
  </sheetViews>
  <sheetFormatPr defaultRowHeight="15" x14ac:dyDescent="0.25"/>
  <cols>
    <col min="3" max="3" width="21.140625" customWidth="1"/>
    <col min="5" max="5" width="22.14062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68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300</v>
      </c>
      <c r="I5" s="24"/>
    </row>
    <row r="6" spans="1:10" ht="18.75" x14ac:dyDescent="0.3">
      <c r="A6" s="3" t="s">
        <v>67</v>
      </c>
      <c r="I6" s="24"/>
    </row>
    <row r="7" spans="1:10" ht="18.75" x14ac:dyDescent="0.3">
      <c r="A7" s="3" t="s">
        <v>186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8" t="s">
        <v>47</v>
      </c>
      <c r="B11" s="14" t="s">
        <v>301</v>
      </c>
      <c r="C11" s="14" t="s">
        <v>302</v>
      </c>
      <c r="D11" s="14" t="s">
        <v>303</v>
      </c>
      <c r="E11" s="14" t="s">
        <v>304</v>
      </c>
      <c r="F11" s="14" t="s">
        <v>305</v>
      </c>
      <c r="G11" s="14" t="s">
        <v>12</v>
      </c>
      <c r="H11" s="28">
        <v>217</v>
      </c>
      <c r="I11" s="30">
        <f>H11/340</f>
        <v>0.63823529411764701</v>
      </c>
      <c r="J11" s="14">
        <v>13</v>
      </c>
    </row>
    <row r="12" spans="1:10" ht="20.100000000000001" customHeight="1" x14ac:dyDescent="0.25">
      <c r="A12" s="18"/>
      <c r="B12" s="14"/>
      <c r="C12" s="14"/>
      <c r="D12" s="14"/>
      <c r="E12" s="14"/>
      <c r="F12" s="14"/>
      <c r="G12" s="14"/>
      <c r="H12" s="28"/>
      <c r="I12" s="30"/>
      <c r="J12" s="14"/>
    </row>
    <row r="13" spans="1:10" ht="20.100000000000001" customHeight="1" x14ac:dyDescent="0.25">
      <c r="A13" s="18"/>
      <c r="B13" s="14"/>
      <c r="C13" s="14"/>
      <c r="D13" s="14"/>
      <c r="E13" s="14"/>
      <c r="F13" s="14"/>
      <c r="G13" s="14"/>
      <c r="H13" s="28"/>
      <c r="I13" s="30"/>
      <c r="J13" s="14"/>
    </row>
    <row r="14" spans="1:10" ht="20.100000000000001" customHeight="1" x14ac:dyDescent="0.25">
      <c r="A14" s="16" t="s">
        <v>40</v>
      </c>
      <c r="B14" s="14"/>
      <c r="C14" s="14"/>
      <c r="D14" s="14"/>
      <c r="E14" s="14"/>
      <c r="F14" s="14"/>
      <c r="G14" s="14"/>
      <c r="H14" s="14"/>
      <c r="I14" s="30"/>
      <c r="J14" s="14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40BD-7D80-47BA-B623-F8DD3CA59E93}">
  <dimension ref="A1:J13"/>
  <sheetViews>
    <sheetView workbookViewId="0">
      <selection activeCell="A12" sqref="A12"/>
    </sheetView>
  </sheetViews>
  <sheetFormatPr defaultRowHeight="15" x14ac:dyDescent="0.25"/>
  <cols>
    <col min="3" max="3" width="20" customWidth="1"/>
    <col min="5" max="5" width="15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68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306</v>
      </c>
      <c r="I5" s="24"/>
    </row>
    <row r="6" spans="1:10" ht="18.75" x14ac:dyDescent="0.3">
      <c r="A6" s="3" t="s">
        <v>355</v>
      </c>
      <c r="I6" s="24"/>
    </row>
    <row r="7" spans="1:10" ht="18.75" x14ac:dyDescent="0.3">
      <c r="A7" s="3" t="s">
        <v>186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8" t="s">
        <v>47</v>
      </c>
      <c r="B11" s="14" t="s">
        <v>310</v>
      </c>
      <c r="C11" s="14" t="s">
        <v>311</v>
      </c>
      <c r="D11" s="14" t="s">
        <v>312</v>
      </c>
      <c r="E11" s="14" t="s">
        <v>313</v>
      </c>
      <c r="F11" s="14" t="s">
        <v>314</v>
      </c>
      <c r="G11" s="14" t="s">
        <v>12</v>
      </c>
      <c r="H11" s="28">
        <v>291.5</v>
      </c>
      <c r="I11" s="30">
        <f>H11/460</f>
        <v>0.63369565217391299</v>
      </c>
      <c r="J11" s="14">
        <v>13</v>
      </c>
    </row>
    <row r="12" spans="1:10" ht="20.100000000000001" customHeight="1" x14ac:dyDescent="0.25">
      <c r="A12" s="18" t="s">
        <v>48</v>
      </c>
      <c r="B12" s="14" t="s">
        <v>307</v>
      </c>
      <c r="C12" s="14" t="s">
        <v>56</v>
      </c>
      <c r="D12" s="14" t="s">
        <v>57</v>
      </c>
      <c r="E12" s="14" t="s">
        <v>308</v>
      </c>
      <c r="F12" s="14" t="s">
        <v>309</v>
      </c>
      <c r="G12" s="14" t="s">
        <v>12</v>
      </c>
      <c r="H12" s="28">
        <v>280</v>
      </c>
      <c r="I12" s="30">
        <f>H12/460</f>
        <v>0.60869565217391308</v>
      </c>
      <c r="J12" s="14">
        <v>13</v>
      </c>
    </row>
    <row r="13" spans="1:10" ht="20.100000000000001" customHeight="1" x14ac:dyDescent="0.25">
      <c r="A13" s="16" t="s">
        <v>40</v>
      </c>
      <c r="B13" s="14"/>
      <c r="C13" s="14"/>
      <c r="D13" s="14"/>
      <c r="E13" s="14"/>
      <c r="F13" s="14"/>
      <c r="G13" s="14"/>
      <c r="H13" s="14"/>
      <c r="I13" s="30"/>
      <c r="J13" s="14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A997-41E9-475F-8360-7C0E1F2B1338}">
  <dimension ref="A1:J13"/>
  <sheetViews>
    <sheetView workbookViewId="0">
      <selection activeCell="A11" sqref="A11"/>
    </sheetView>
  </sheetViews>
  <sheetFormatPr defaultRowHeight="15" x14ac:dyDescent="0.25"/>
  <cols>
    <col min="3" max="3" width="19.5703125" customWidth="1"/>
    <col min="5" max="5" width="24.14062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68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315</v>
      </c>
      <c r="I5" s="24"/>
    </row>
    <row r="6" spans="1:10" ht="18.75" x14ac:dyDescent="0.3">
      <c r="A6" s="3" t="s">
        <v>337</v>
      </c>
      <c r="I6" s="24"/>
    </row>
    <row r="7" spans="1:10" ht="18.75" x14ac:dyDescent="0.3">
      <c r="A7" s="3" t="s">
        <v>70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6" t="s">
        <v>47</v>
      </c>
      <c r="B11" s="14" t="s">
        <v>173</v>
      </c>
      <c r="C11" s="14" t="s">
        <v>174</v>
      </c>
      <c r="D11" s="14" t="s">
        <v>175</v>
      </c>
      <c r="E11" s="14" t="s">
        <v>176</v>
      </c>
      <c r="F11" s="14" t="s">
        <v>177</v>
      </c>
      <c r="G11" s="14" t="s">
        <v>12</v>
      </c>
      <c r="H11" s="28">
        <v>139.5</v>
      </c>
      <c r="I11" s="30">
        <f>H11/180</f>
        <v>0.77500000000000002</v>
      </c>
      <c r="J11" s="14">
        <v>73</v>
      </c>
    </row>
    <row r="12" spans="1:10" ht="20.100000000000001" customHeight="1" x14ac:dyDescent="0.25">
      <c r="A12" s="16"/>
      <c r="B12" s="14"/>
      <c r="C12" s="14"/>
      <c r="D12" s="14"/>
      <c r="E12" s="14"/>
      <c r="F12" s="14"/>
      <c r="G12" s="14"/>
      <c r="H12" s="28"/>
      <c r="I12" s="30"/>
      <c r="J12" s="14"/>
    </row>
    <row r="13" spans="1:10" ht="20.100000000000001" customHeight="1" x14ac:dyDescent="0.25">
      <c r="A13" s="16" t="s">
        <v>40</v>
      </c>
      <c r="B13" s="14"/>
      <c r="C13" s="14"/>
      <c r="D13" s="14"/>
      <c r="E13" s="14"/>
      <c r="F13" s="14"/>
      <c r="G13" s="14"/>
      <c r="H13" s="14"/>
      <c r="I13" s="30"/>
      <c r="J13" s="14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ABD2-8F6B-4050-A4CB-27DB5AAA0352}">
  <dimension ref="A1:J17"/>
  <sheetViews>
    <sheetView workbookViewId="0">
      <selection activeCell="L4" sqref="L4"/>
    </sheetView>
  </sheetViews>
  <sheetFormatPr defaultRowHeight="15" x14ac:dyDescent="0.25"/>
  <cols>
    <col min="3" max="3" width="22.85546875" customWidth="1"/>
    <col min="5" max="5" width="25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68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316</v>
      </c>
      <c r="I5" s="24"/>
    </row>
    <row r="6" spans="1:10" ht="18.75" x14ac:dyDescent="0.3">
      <c r="A6" s="3" t="s">
        <v>338</v>
      </c>
      <c r="I6" s="24"/>
    </row>
    <row r="7" spans="1:10" ht="18.75" x14ac:dyDescent="0.3">
      <c r="A7" s="3" t="s">
        <v>70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6" t="s">
        <v>47</v>
      </c>
      <c r="B11" s="14" t="s">
        <v>204</v>
      </c>
      <c r="C11" s="14" t="s">
        <v>205</v>
      </c>
      <c r="D11" s="14" t="s">
        <v>206</v>
      </c>
      <c r="E11" s="14" t="s">
        <v>207</v>
      </c>
      <c r="F11" s="14" t="s">
        <v>208</v>
      </c>
      <c r="G11" s="14" t="s">
        <v>12</v>
      </c>
      <c r="H11" s="14">
        <v>211.5</v>
      </c>
      <c r="I11" s="30">
        <f>H11/260</f>
        <v>0.81346153846153846</v>
      </c>
      <c r="J11" s="14">
        <v>112.5</v>
      </c>
    </row>
    <row r="12" spans="1:10" ht="20.100000000000001" customHeight="1" x14ac:dyDescent="0.25">
      <c r="A12" s="16" t="s">
        <v>48</v>
      </c>
      <c r="B12" s="14" t="s">
        <v>21</v>
      </c>
      <c r="C12" s="14" t="s">
        <v>200</v>
      </c>
      <c r="D12" s="14" t="s">
        <v>201</v>
      </c>
      <c r="E12" s="14" t="s">
        <v>202</v>
      </c>
      <c r="F12" s="14" t="s">
        <v>203</v>
      </c>
      <c r="G12" s="14" t="s">
        <v>12</v>
      </c>
      <c r="H12" s="14">
        <v>195.5</v>
      </c>
      <c r="I12" s="30">
        <f>H12/260</f>
        <v>0.75192307692307692</v>
      </c>
      <c r="J12" s="14">
        <v>101</v>
      </c>
    </row>
    <row r="13" spans="1:10" ht="20.100000000000001" customHeight="1" x14ac:dyDescent="0.25">
      <c r="A13" s="16" t="s">
        <v>322</v>
      </c>
      <c r="B13" s="14" t="s">
        <v>216</v>
      </c>
      <c r="C13" s="14" t="s">
        <v>217</v>
      </c>
      <c r="D13" s="14" t="s">
        <v>218</v>
      </c>
      <c r="E13" s="14" t="s">
        <v>219</v>
      </c>
      <c r="F13" s="14" t="s">
        <v>220</v>
      </c>
      <c r="G13" s="14" t="s">
        <v>14</v>
      </c>
      <c r="H13" s="14">
        <v>196</v>
      </c>
      <c r="I13" s="30">
        <f>H13/260</f>
        <v>0.75384615384615383</v>
      </c>
      <c r="J13" s="14">
        <v>103</v>
      </c>
    </row>
    <row r="14" spans="1:10" ht="20.100000000000001" customHeight="1" x14ac:dyDescent="0.25">
      <c r="A14" s="16" t="s">
        <v>328</v>
      </c>
      <c r="B14" s="14" t="s">
        <v>187</v>
      </c>
      <c r="C14" s="14" t="s">
        <v>188</v>
      </c>
      <c r="D14" s="14" t="s">
        <v>189</v>
      </c>
      <c r="E14" s="14" t="s">
        <v>190</v>
      </c>
      <c r="F14" s="14" t="s">
        <v>191</v>
      </c>
      <c r="G14" s="14" t="s">
        <v>14</v>
      </c>
      <c r="H14" s="19">
        <v>174.5</v>
      </c>
      <c r="I14" s="34">
        <f>H14/260</f>
        <v>0.6711538461538461</v>
      </c>
      <c r="J14" s="19">
        <v>91.5</v>
      </c>
    </row>
    <row r="15" spans="1:10" ht="20.100000000000001" customHeight="1" x14ac:dyDescent="0.25">
      <c r="A15" s="16" t="s">
        <v>324</v>
      </c>
      <c r="B15" s="14" t="s">
        <v>221</v>
      </c>
      <c r="C15" s="14" t="s">
        <v>222</v>
      </c>
      <c r="D15" s="14" t="s">
        <v>223</v>
      </c>
      <c r="E15" s="14" t="s">
        <v>224</v>
      </c>
      <c r="F15" s="14" t="s">
        <v>225</v>
      </c>
      <c r="G15" s="14" t="s">
        <v>14</v>
      </c>
      <c r="H15" s="14">
        <v>173.5</v>
      </c>
      <c r="I15" s="30">
        <f>H15/260</f>
        <v>0.66730769230769227</v>
      </c>
      <c r="J15" s="14">
        <v>87.5</v>
      </c>
    </row>
    <row r="16" spans="1:10" ht="20.100000000000001" customHeight="1" x14ac:dyDescent="0.25">
      <c r="A16" s="16" t="s">
        <v>323</v>
      </c>
      <c r="B16" s="14" t="s">
        <v>35</v>
      </c>
      <c r="C16" s="14" t="s">
        <v>196</v>
      </c>
      <c r="D16" s="14" t="s">
        <v>197</v>
      </c>
      <c r="E16" s="14" t="s">
        <v>198</v>
      </c>
      <c r="F16" s="14" t="s">
        <v>199</v>
      </c>
      <c r="G16" s="14" t="s">
        <v>14</v>
      </c>
      <c r="H16" s="14">
        <v>171.5</v>
      </c>
      <c r="I16" s="30">
        <f>H16/260</f>
        <v>0.6596153846153846</v>
      </c>
      <c r="J16" s="14">
        <v>86</v>
      </c>
    </row>
    <row r="17" spans="1:10" ht="20.100000000000001" customHeight="1" x14ac:dyDescent="0.25">
      <c r="A17" s="16" t="s">
        <v>339</v>
      </c>
      <c r="B17" s="14" t="s">
        <v>46</v>
      </c>
      <c r="C17" s="14" t="s">
        <v>192</v>
      </c>
      <c r="D17" s="14" t="s">
        <v>193</v>
      </c>
      <c r="E17" s="14" t="s">
        <v>194</v>
      </c>
      <c r="F17" s="14" t="s">
        <v>195</v>
      </c>
      <c r="G17" s="14" t="s">
        <v>321</v>
      </c>
      <c r="H17" s="19" t="s">
        <v>339</v>
      </c>
      <c r="I17" s="34" t="s">
        <v>339</v>
      </c>
      <c r="J17" s="19" t="s">
        <v>339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F6F2-54D2-4F55-A5AD-380F435B0975}">
  <dimension ref="A1:J11"/>
  <sheetViews>
    <sheetView workbookViewId="0">
      <selection activeCell="A10" sqref="A10:J11"/>
    </sheetView>
  </sheetViews>
  <sheetFormatPr defaultRowHeight="15" x14ac:dyDescent="0.25"/>
  <cols>
    <col min="2" max="2" width="9.7109375" customWidth="1"/>
    <col min="3" max="3" width="20.85546875" customWidth="1"/>
    <col min="5" max="5" width="21.14062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68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346</v>
      </c>
      <c r="I5" s="24"/>
    </row>
    <row r="6" spans="1:10" ht="18.75" x14ac:dyDescent="0.3">
      <c r="A6" s="3" t="s">
        <v>347</v>
      </c>
      <c r="I6" s="24"/>
    </row>
    <row r="7" spans="1:10" ht="18.75" x14ac:dyDescent="0.3">
      <c r="A7" s="3" t="s">
        <v>186</v>
      </c>
      <c r="I7" s="24"/>
    </row>
    <row r="8" spans="1:10" x14ac:dyDescent="0.25">
      <c r="I8" s="24"/>
    </row>
    <row r="9" spans="1:10" x14ac:dyDescent="0.25">
      <c r="I9" s="24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15.75" x14ac:dyDescent="0.25">
      <c r="A11" s="16" t="s">
        <v>348</v>
      </c>
      <c r="B11" s="14" t="s">
        <v>349</v>
      </c>
      <c r="C11" s="14" t="s">
        <v>350</v>
      </c>
      <c r="D11" s="14" t="s">
        <v>351</v>
      </c>
      <c r="E11" s="14" t="s">
        <v>352</v>
      </c>
      <c r="F11" s="14" t="s">
        <v>353</v>
      </c>
      <c r="G11" s="14" t="s">
        <v>14</v>
      </c>
      <c r="H11" s="14">
        <v>190</v>
      </c>
      <c r="I11" s="30">
        <f>H11/300</f>
        <v>0.6333333333333333</v>
      </c>
      <c r="J11" s="14">
        <v>97.5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EC56-E057-4711-91C6-6FD4805A84D9}">
  <dimension ref="A1:J16"/>
  <sheetViews>
    <sheetView tabSelected="1" workbookViewId="0">
      <selection activeCell="A11" sqref="A11"/>
    </sheetView>
  </sheetViews>
  <sheetFormatPr defaultRowHeight="15" x14ac:dyDescent="0.25"/>
  <cols>
    <col min="3" max="3" width="20.28515625" customWidth="1"/>
    <col min="5" max="5" width="16.1406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94</v>
      </c>
    </row>
    <row r="4" spans="1:10" ht="18.75" x14ac:dyDescent="0.3">
      <c r="A4" s="3" t="s">
        <v>69</v>
      </c>
    </row>
    <row r="5" spans="1:10" ht="18.75" x14ac:dyDescent="0.3">
      <c r="A5" s="3" t="s">
        <v>344</v>
      </c>
    </row>
    <row r="6" spans="1:10" ht="18.75" x14ac:dyDescent="0.3">
      <c r="A6" s="3" t="s">
        <v>67</v>
      </c>
    </row>
    <row r="7" spans="1:10" ht="18.75" x14ac:dyDescent="0.3">
      <c r="A7" s="3" t="s">
        <v>186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6" t="s">
        <v>47</v>
      </c>
      <c r="B11" s="14" t="s">
        <v>317</v>
      </c>
      <c r="C11" s="14" t="s">
        <v>318</v>
      </c>
      <c r="D11" s="14" t="s">
        <v>59</v>
      </c>
      <c r="E11" s="14" t="s">
        <v>60</v>
      </c>
      <c r="F11" s="14" t="s">
        <v>61</v>
      </c>
      <c r="G11" s="14" t="s">
        <v>12</v>
      </c>
      <c r="H11" s="14">
        <v>228</v>
      </c>
      <c r="I11" s="30">
        <f>H11/340</f>
        <v>0.6705882352941176</v>
      </c>
      <c r="J11" s="14">
        <v>14</v>
      </c>
    </row>
    <row r="12" spans="1:10" ht="20.100000000000001" customHeight="1" x14ac:dyDescent="0.25">
      <c r="A12" s="18"/>
      <c r="B12" s="14"/>
      <c r="C12" s="14"/>
      <c r="D12" s="14"/>
      <c r="E12" s="14"/>
      <c r="F12" s="14"/>
      <c r="G12" s="14"/>
      <c r="H12" s="14"/>
      <c r="I12" s="30"/>
      <c r="J12" s="14"/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4"/>
      <c r="I13" s="30"/>
      <c r="J13" s="14"/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30"/>
      <c r="J14" s="14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4"/>
      <c r="I15" s="30"/>
      <c r="J15" s="14"/>
    </row>
    <row r="16" spans="1:10" ht="20.100000000000001" customHeight="1" x14ac:dyDescent="0.25">
      <c r="A16" s="14"/>
      <c r="B16" s="14"/>
      <c r="C16" s="14"/>
      <c r="D16" s="14"/>
      <c r="E16" s="14"/>
      <c r="F16" s="14"/>
      <c r="G16" s="14"/>
      <c r="H16" s="14"/>
      <c r="I16" s="30"/>
      <c r="J16" s="14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topLeftCell="A3" workbookViewId="0">
      <selection activeCell="A12" sqref="A12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4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94</v>
      </c>
    </row>
    <row r="4" spans="1:10" ht="18.75" x14ac:dyDescent="0.3">
      <c r="A4" s="3" t="s">
        <v>69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95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38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35" t="s">
        <v>47</v>
      </c>
      <c r="B11" s="1" t="s">
        <v>32</v>
      </c>
      <c r="C11" s="1" t="s">
        <v>80</v>
      </c>
      <c r="D11" s="1" t="s">
        <v>81</v>
      </c>
      <c r="E11" s="1" t="s">
        <v>82</v>
      </c>
      <c r="F11" s="1" t="s">
        <v>83</v>
      </c>
      <c r="G11" s="1" t="s">
        <v>12</v>
      </c>
      <c r="H11" s="16">
        <v>158</v>
      </c>
      <c r="I11" s="27">
        <f t="shared" ref="I11:I18" si="0">H11/240</f>
        <v>0.65833333333333333</v>
      </c>
      <c r="J11" s="16">
        <v>66</v>
      </c>
    </row>
    <row r="12" spans="1:10" ht="20.100000000000001" customHeight="1" x14ac:dyDescent="0.25">
      <c r="A12" s="35" t="s">
        <v>330</v>
      </c>
      <c r="B12" s="1" t="s">
        <v>24</v>
      </c>
      <c r="C12" s="1" t="s">
        <v>84</v>
      </c>
      <c r="D12" s="1" t="s">
        <v>85</v>
      </c>
      <c r="E12" s="1" t="s">
        <v>86</v>
      </c>
      <c r="F12" s="1" t="s">
        <v>87</v>
      </c>
      <c r="G12" s="1" t="s">
        <v>14</v>
      </c>
      <c r="H12" s="16">
        <v>163</v>
      </c>
      <c r="I12" s="27">
        <f t="shared" si="0"/>
        <v>0.6791666666666667</v>
      </c>
      <c r="J12" s="16">
        <v>67</v>
      </c>
    </row>
    <row r="13" spans="1:10" ht="20.100000000000001" customHeight="1" x14ac:dyDescent="0.25">
      <c r="A13" s="39" t="s">
        <v>328</v>
      </c>
      <c r="B13" s="1" t="s">
        <v>36</v>
      </c>
      <c r="C13" s="1" t="s">
        <v>96</v>
      </c>
      <c r="D13" s="1" t="s">
        <v>97</v>
      </c>
      <c r="E13" s="1" t="s">
        <v>98</v>
      </c>
      <c r="F13" s="1" t="s">
        <v>99</v>
      </c>
      <c r="G13" s="1" t="s">
        <v>14</v>
      </c>
      <c r="H13" s="16">
        <v>161</v>
      </c>
      <c r="I13" s="27">
        <f t="shared" si="0"/>
        <v>0.67083333333333328</v>
      </c>
      <c r="J13" s="16">
        <v>69</v>
      </c>
    </row>
    <row r="14" spans="1:10" ht="20.100000000000001" customHeight="1" x14ac:dyDescent="0.25">
      <c r="A14" s="39" t="s">
        <v>324</v>
      </c>
      <c r="B14" s="1" t="s">
        <v>71</v>
      </c>
      <c r="C14" s="1" t="s">
        <v>72</v>
      </c>
      <c r="D14" s="1" t="s">
        <v>73</v>
      </c>
      <c r="E14" s="1" t="s">
        <v>74</v>
      </c>
      <c r="F14" s="1" t="s">
        <v>75</v>
      </c>
      <c r="G14" s="1" t="s">
        <v>14</v>
      </c>
      <c r="H14" s="16">
        <v>160</v>
      </c>
      <c r="I14" s="27">
        <f t="shared" si="0"/>
        <v>0.66666666666666663</v>
      </c>
      <c r="J14" s="16">
        <v>67</v>
      </c>
    </row>
    <row r="15" spans="1:10" ht="20.100000000000001" customHeight="1" x14ac:dyDescent="0.25">
      <c r="A15" s="39" t="s">
        <v>323</v>
      </c>
      <c r="B15" s="1" t="s">
        <v>33</v>
      </c>
      <c r="C15" s="1" t="s">
        <v>72</v>
      </c>
      <c r="D15" s="1" t="s">
        <v>73</v>
      </c>
      <c r="E15" s="1" t="s">
        <v>92</v>
      </c>
      <c r="F15" s="1" t="s">
        <v>93</v>
      </c>
      <c r="G15" s="1" t="s">
        <v>14</v>
      </c>
      <c r="H15" s="16">
        <v>156</v>
      </c>
      <c r="I15" s="27">
        <f t="shared" ref="I15" si="1">H15/240</f>
        <v>0.65</v>
      </c>
      <c r="J15" s="16">
        <v>66</v>
      </c>
    </row>
    <row r="16" spans="1:10" ht="20.100000000000001" customHeight="1" x14ac:dyDescent="0.25">
      <c r="A16" s="39" t="s">
        <v>327</v>
      </c>
      <c r="B16" s="1" t="s">
        <v>100</v>
      </c>
      <c r="C16" s="1" t="s">
        <v>101</v>
      </c>
      <c r="D16" s="1" t="s">
        <v>102</v>
      </c>
      <c r="E16" s="1" t="s">
        <v>103</v>
      </c>
      <c r="F16" s="1" t="s">
        <v>104</v>
      </c>
      <c r="G16" s="1" t="s">
        <v>14</v>
      </c>
      <c r="H16" s="16">
        <v>153.5</v>
      </c>
      <c r="I16" s="27">
        <f t="shared" si="0"/>
        <v>0.63958333333333328</v>
      </c>
      <c r="J16" s="16">
        <v>65</v>
      </c>
    </row>
    <row r="17" spans="1:10" ht="20.100000000000001" customHeight="1" x14ac:dyDescent="0.25">
      <c r="A17" s="35" t="s">
        <v>326</v>
      </c>
      <c r="B17" s="1" t="s">
        <v>54</v>
      </c>
      <c r="C17" s="1" t="s">
        <v>50</v>
      </c>
      <c r="D17" s="1" t="s">
        <v>51</v>
      </c>
      <c r="E17" s="1" t="s">
        <v>52</v>
      </c>
      <c r="F17" s="1" t="s">
        <v>53</v>
      </c>
      <c r="G17" s="1" t="s">
        <v>14</v>
      </c>
      <c r="H17" s="16">
        <v>148</v>
      </c>
      <c r="I17" s="27">
        <f t="shared" si="0"/>
        <v>0.6166666666666667</v>
      </c>
      <c r="J17" s="16">
        <v>63</v>
      </c>
    </row>
    <row r="18" spans="1:10" ht="20.100000000000001" customHeight="1" x14ac:dyDescent="0.25">
      <c r="A18" s="35" t="s">
        <v>325</v>
      </c>
      <c r="B18" s="1" t="s">
        <v>44</v>
      </c>
      <c r="C18" s="1" t="s">
        <v>76</v>
      </c>
      <c r="D18" s="1" t="s">
        <v>77</v>
      </c>
      <c r="E18" s="1" t="s">
        <v>78</v>
      </c>
      <c r="F18" s="1" t="s">
        <v>79</v>
      </c>
      <c r="G18" s="1" t="s">
        <v>13</v>
      </c>
      <c r="H18" s="16">
        <v>154.5</v>
      </c>
      <c r="I18" s="27">
        <f t="shared" si="0"/>
        <v>0.64375000000000004</v>
      </c>
      <c r="J18" s="16">
        <v>66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workbookViewId="0">
      <selection activeCell="A11" sqref="A11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94</v>
      </c>
    </row>
    <row r="4" spans="1:10" ht="18.75" x14ac:dyDescent="0.3">
      <c r="A4" s="3" t="s">
        <v>69</v>
      </c>
    </row>
    <row r="5" spans="1:10" ht="18.75" x14ac:dyDescent="0.3">
      <c r="A5" s="3" t="s">
        <v>45</v>
      </c>
    </row>
    <row r="6" spans="1:10" ht="18.75" x14ac:dyDescent="0.3">
      <c r="A6" s="3" t="s">
        <v>18</v>
      </c>
    </row>
    <row r="7" spans="1:10" ht="18.75" x14ac:dyDescent="0.3">
      <c r="A7" s="3" t="s">
        <v>70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8" t="s">
        <v>47</v>
      </c>
      <c r="B11" s="14" t="s">
        <v>28</v>
      </c>
      <c r="C11" s="14" t="s">
        <v>105</v>
      </c>
      <c r="D11" s="14" t="s">
        <v>106</v>
      </c>
      <c r="E11" s="14" t="s">
        <v>107</v>
      </c>
      <c r="F11" s="14" t="s">
        <v>108</v>
      </c>
      <c r="G11" s="14" t="s">
        <v>12</v>
      </c>
      <c r="H11" s="14">
        <v>145.5</v>
      </c>
      <c r="I11" s="30">
        <f>H11/240</f>
        <v>0.60624999999999996</v>
      </c>
      <c r="J11" s="14">
        <v>36.5</v>
      </c>
    </row>
    <row r="12" spans="1:10" ht="20.100000000000001" customHeight="1" x14ac:dyDescent="0.25">
      <c r="A12" s="18" t="s">
        <v>330</v>
      </c>
      <c r="B12" s="14" t="s">
        <v>23</v>
      </c>
      <c r="C12" s="14" t="s">
        <v>109</v>
      </c>
      <c r="D12" s="14" t="s">
        <v>110</v>
      </c>
      <c r="E12" s="14" t="s">
        <v>111</v>
      </c>
      <c r="F12" s="14" t="s">
        <v>112</v>
      </c>
      <c r="G12" s="14" t="s">
        <v>14</v>
      </c>
      <c r="H12" s="14">
        <v>169.5</v>
      </c>
      <c r="I12" s="30">
        <f>H12/240</f>
        <v>0.70625000000000004</v>
      </c>
      <c r="J12" s="14">
        <v>43.5</v>
      </c>
    </row>
    <row r="13" spans="1:10" ht="20.100000000000001" customHeight="1" x14ac:dyDescent="0.25">
      <c r="A13" s="18" t="s">
        <v>328</v>
      </c>
      <c r="B13" s="14" t="s">
        <v>26</v>
      </c>
      <c r="C13" s="14" t="s">
        <v>113</v>
      </c>
      <c r="D13" s="14" t="s">
        <v>114</v>
      </c>
      <c r="E13" s="14" t="s">
        <v>115</v>
      </c>
      <c r="F13" s="14" t="s">
        <v>116</v>
      </c>
      <c r="G13" s="14" t="s">
        <v>14</v>
      </c>
      <c r="H13" s="14">
        <v>169</v>
      </c>
      <c r="I13" s="30">
        <f>H13/240</f>
        <v>0.70416666666666672</v>
      </c>
      <c r="J13" s="14">
        <v>43</v>
      </c>
    </row>
    <row r="14" spans="1:10" ht="20.100000000000001" customHeight="1" x14ac:dyDescent="0.25">
      <c r="A14" s="18" t="s">
        <v>324</v>
      </c>
      <c r="B14" s="14" t="s">
        <v>31</v>
      </c>
      <c r="C14" s="14" t="s">
        <v>121</v>
      </c>
      <c r="D14" s="14" t="s">
        <v>122</v>
      </c>
      <c r="E14" s="14" t="s">
        <v>123</v>
      </c>
      <c r="F14" s="14" t="s">
        <v>124</v>
      </c>
      <c r="G14" s="14" t="s">
        <v>14</v>
      </c>
      <c r="H14" s="14">
        <v>157.5</v>
      </c>
      <c r="I14" s="30">
        <f>H14/240</f>
        <v>0.65625</v>
      </c>
      <c r="J14" s="14">
        <v>39.5</v>
      </c>
    </row>
    <row r="15" spans="1:10" ht="20.100000000000001" customHeight="1" x14ac:dyDescent="0.25">
      <c r="A15" s="18" t="s">
        <v>323</v>
      </c>
      <c r="B15" s="14" t="s">
        <v>64</v>
      </c>
      <c r="C15" s="14" t="s">
        <v>117</v>
      </c>
      <c r="D15" s="14" t="s">
        <v>118</v>
      </c>
      <c r="E15" s="14" t="s">
        <v>119</v>
      </c>
      <c r="F15" s="14" t="s">
        <v>120</v>
      </c>
      <c r="G15" s="14" t="s">
        <v>14</v>
      </c>
      <c r="H15" s="14">
        <v>151.5</v>
      </c>
      <c r="I15" s="30">
        <f>H15/240</f>
        <v>0.63124999999999998</v>
      </c>
      <c r="J15" s="14">
        <v>38</v>
      </c>
    </row>
    <row r="16" spans="1:10" ht="20.100000000000001" customHeight="1" x14ac:dyDescent="0.25">
      <c r="A16" s="18" t="s">
        <v>325</v>
      </c>
      <c r="B16" s="14" t="s">
        <v>36</v>
      </c>
      <c r="C16" s="14" t="s">
        <v>96</v>
      </c>
      <c r="D16" s="14" t="s">
        <v>97</v>
      </c>
      <c r="E16" s="14" t="s">
        <v>98</v>
      </c>
      <c r="F16" s="14" t="s">
        <v>99</v>
      </c>
      <c r="G16" s="14" t="s">
        <v>13</v>
      </c>
      <c r="H16" s="14">
        <v>166.5</v>
      </c>
      <c r="I16" s="30">
        <f>H16/240</f>
        <v>0.69374999999999998</v>
      </c>
      <c r="J16" s="14">
        <v>42.5</v>
      </c>
    </row>
    <row r="17" spans="1:10" ht="20.100000000000001" customHeight="1" x14ac:dyDescent="0.25">
      <c r="A17" s="14"/>
      <c r="B17" s="14"/>
      <c r="C17" s="14"/>
      <c r="D17" s="14"/>
      <c r="E17" s="14"/>
      <c r="F17" s="14"/>
      <c r="G17" s="14"/>
      <c r="H17" s="1"/>
      <c r="I17" s="30"/>
      <c r="J17" s="1"/>
    </row>
    <row r="18" spans="1:10" ht="20.100000000000001" customHeight="1" x14ac:dyDescent="0.25">
      <c r="A18" s="18"/>
      <c r="B18" s="14"/>
      <c r="C18" s="14"/>
      <c r="D18" s="14"/>
      <c r="E18" s="14"/>
      <c r="F18" s="14"/>
      <c r="G18" s="14"/>
      <c r="H18" s="1"/>
      <c r="I18" s="30"/>
      <c r="J18" s="1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topLeftCell="A2" workbookViewId="0">
      <selection activeCell="D16" sqref="D16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94</v>
      </c>
    </row>
    <row r="4" spans="1:10" ht="18.75" x14ac:dyDescent="0.3">
      <c r="A4" s="3" t="s">
        <v>69</v>
      </c>
    </row>
    <row r="5" spans="1:10" ht="18.75" x14ac:dyDescent="0.3">
      <c r="A5" s="3" t="s">
        <v>125</v>
      </c>
    </row>
    <row r="6" spans="1:10" ht="18.75" x14ac:dyDescent="0.3">
      <c r="A6" s="3" t="s">
        <v>329</v>
      </c>
    </row>
    <row r="7" spans="1:10" ht="18.75" x14ac:dyDescent="0.3">
      <c r="A7" s="3" t="s">
        <v>95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5"/>
      <c r="J9" s="2"/>
    </row>
    <row r="10" spans="1:10" ht="15.75" x14ac:dyDescent="0.25">
      <c r="A10" s="4" t="s">
        <v>38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9" t="s">
        <v>8</v>
      </c>
      <c r="J10" s="8" t="s">
        <v>9</v>
      </c>
    </row>
    <row r="11" spans="1:10" ht="20.100000000000001" customHeight="1" x14ac:dyDescent="0.25">
      <c r="A11" s="18" t="s">
        <v>47</v>
      </c>
      <c r="B11" s="14" t="s">
        <v>28</v>
      </c>
      <c r="C11" s="14" t="s">
        <v>105</v>
      </c>
      <c r="D11" s="14" t="s">
        <v>106</v>
      </c>
      <c r="E11" s="14" t="s">
        <v>107</v>
      </c>
      <c r="F11" s="14" t="s">
        <v>108</v>
      </c>
      <c r="G11" s="14" t="s">
        <v>12</v>
      </c>
      <c r="H11" s="19">
        <v>182.5</v>
      </c>
      <c r="I11" s="30">
        <f>H11/270</f>
        <v>0.67592592592592593</v>
      </c>
      <c r="J11" s="14">
        <v>56</v>
      </c>
    </row>
    <row r="12" spans="1:10" ht="20.100000000000001" customHeight="1" x14ac:dyDescent="0.25">
      <c r="A12" s="18" t="s">
        <v>330</v>
      </c>
      <c r="B12" s="14" t="s">
        <v>26</v>
      </c>
      <c r="C12" s="14" t="s">
        <v>113</v>
      </c>
      <c r="D12" s="14" t="s">
        <v>114</v>
      </c>
      <c r="E12" s="14" t="s">
        <v>115</v>
      </c>
      <c r="F12" s="14" t="s">
        <v>116</v>
      </c>
      <c r="G12" s="14" t="s">
        <v>14</v>
      </c>
      <c r="H12" s="19">
        <v>187.5</v>
      </c>
      <c r="I12" s="30">
        <f>H12/270</f>
        <v>0.69444444444444442</v>
      </c>
      <c r="J12" s="14">
        <v>56</v>
      </c>
    </row>
    <row r="13" spans="1:10" ht="20.100000000000001" customHeight="1" x14ac:dyDescent="0.25">
      <c r="A13" s="18" t="s">
        <v>328</v>
      </c>
      <c r="B13" s="14" t="s">
        <v>23</v>
      </c>
      <c r="C13" s="14" t="s">
        <v>109</v>
      </c>
      <c r="D13" s="14" t="s">
        <v>110</v>
      </c>
      <c r="E13" s="14" t="s">
        <v>111</v>
      </c>
      <c r="F13" s="14" t="s">
        <v>112</v>
      </c>
      <c r="G13" s="14" t="s">
        <v>14</v>
      </c>
      <c r="H13" s="19">
        <v>182.5</v>
      </c>
      <c r="I13" s="30">
        <f>H13/270</f>
        <v>0.67592592592592593</v>
      </c>
      <c r="J13" s="14">
        <v>56</v>
      </c>
    </row>
    <row r="14" spans="1:10" ht="20.100000000000001" customHeight="1" x14ac:dyDescent="0.25">
      <c r="A14" s="18" t="s">
        <v>324</v>
      </c>
      <c r="B14" s="14" t="s">
        <v>62</v>
      </c>
      <c r="C14" s="14" t="s">
        <v>65</v>
      </c>
      <c r="D14" s="14" t="s">
        <v>66</v>
      </c>
      <c r="E14" s="14" t="s">
        <v>136</v>
      </c>
      <c r="F14" s="14" t="s">
        <v>137</v>
      </c>
      <c r="G14" s="14" t="s">
        <v>14</v>
      </c>
      <c r="H14" s="19">
        <v>180.5</v>
      </c>
      <c r="I14" s="30">
        <f>H14/270</f>
        <v>0.66851851851851851</v>
      </c>
      <c r="J14" s="14">
        <v>54</v>
      </c>
    </row>
    <row r="15" spans="1:10" ht="20.100000000000001" customHeight="1" x14ac:dyDescent="0.25">
      <c r="A15" s="18" t="s">
        <v>323</v>
      </c>
      <c r="B15" s="14" t="s">
        <v>131</v>
      </c>
      <c r="C15" s="14" t="s">
        <v>132</v>
      </c>
      <c r="D15" s="14" t="s">
        <v>133</v>
      </c>
      <c r="E15" s="14" t="s">
        <v>134</v>
      </c>
      <c r="F15" s="14" t="s">
        <v>135</v>
      </c>
      <c r="G15" s="14" t="s">
        <v>14</v>
      </c>
      <c r="H15" s="19">
        <v>175.5</v>
      </c>
      <c r="I15" s="30">
        <f>H15/270</f>
        <v>0.65</v>
      </c>
      <c r="J15" s="14">
        <v>55</v>
      </c>
    </row>
    <row r="16" spans="1:10" ht="20.100000000000001" customHeight="1" x14ac:dyDescent="0.25">
      <c r="A16" s="18" t="s">
        <v>325</v>
      </c>
      <c r="B16" s="14" t="s">
        <v>138</v>
      </c>
      <c r="C16" s="14" t="s">
        <v>139</v>
      </c>
      <c r="D16" s="14" t="s">
        <v>140</v>
      </c>
      <c r="E16" s="14" t="s">
        <v>141</v>
      </c>
      <c r="F16" s="14" t="s">
        <v>142</v>
      </c>
      <c r="G16" s="14" t="s">
        <v>13</v>
      </c>
      <c r="H16" s="19">
        <v>181</v>
      </c>
      <c r="I16" s="30">
        <f>H16/270</f>
        <v>0.67037037037037039</v>
      </c>
      <c r="J16" s="14">
        <v>54</v>
      </c>
    </row>
    <row r="17" spans="1:10" ht="20.100000000000001" customHeight="1" x14ac:dyDescent="0.25">
      <c r="A17" s="18" t="s">
        <v>331</v>
      </c>
      <c r="B17" s="14" t="s">
        <v>126</v>
      </c>
      <c r="C17" s="14" t="s">
        <v>127</v>
      </c>
      <c r="D17" s="14" t="s">
        <v>128</v>
      </c>
      <c r="E17" s="14" t="s">
        <v>129</v>
      </c>
      <c r="F17" s="14" t="s">
        <v>130</v>
      </c>
      <c r="G17" s="14" t="s">
        <v>13</v>
      </c>
      <c r="H17" s="19">
        <v>164.5</v>
      </c>
      <c r="I17" s="30">
        <f>H17/270</f>
        <v>0.60925925925925928</v>
      </c>
      <c r="J17" s="14">
        <v>48</v>
      </c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topLeftCell="A3" workbookViewId="0">
      <selection activeCell="A15" sqref="A15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4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94</v>
      </c>
    </row>
    <row r="4" spans="1:11" ht="18.75" x14ac:dyDescent="0.3">
      <c r="A4" s="3" t="s">
        <v>69</v>
      </c>
    </row>
    <row r="5" spans="1:11" ht="18.75" x14ac:dyDescent="0.3">
      <c r="A5" s="3" t="s">
        <v>143</v>
      </c>
    </row>
    <row r="6" spans="1:11" ht="18.75" x14ac:dyDescent="0.3">
      <c r="A6" s="3" t="s">
        <v>15</v>
      </c>
    </row>
    <row r="7" spans="1:11" ht="18.75" x14ac:dyDescent="0.3">
      <c r="A7" s="3" t="s">
        <v>70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15.75" x14ac:dyDescent="0.25">
      <c r="A10" s="6" t="s">
        <v>25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1" ht="20.100000000000001" customHeight="1" x14ac:dyDescent="0.25">
      <c r="A11" s="16" t="s">
        <v>47</v>
      </c>
      <c r="B11" s="14" t="s">
        <v>173</v>
      </c>
      <c r="C11" s="14" t="s">
        <v>174</v>
      </c>
      <c r="D11" s="14" t="s">
        <v>175</v>
      </c>
      <c r="E11" s="14" t="s">
        <v>176</v>
      </c>
      <c r="F11" s="14" t="s">
        <v>177</v>
      </c>
      <c r="G11" s="14" t="s">
        <v>12</v>
      </c>
      <c r="H11" s="14">
        <v>188</v>
      </c>
      <c r="I11" s="30">
        <f>H11/290</f>
        <v>0.64827586206896548</v>
      </c>
      <c r="J11" s="14">
        <v>53</v>
      </c>
      <c r="K11" s="9"/>
    </row>
    <row r="12" spans="1:11" ht="20.100000000000001" customHeight="1" x14ac:dyDescent="0.25">
      <c r="A12" s="16" t="s">
        <v>335</v>
      </c>
      <c r="B12" s="14" t="s">
        <v>27</v>
      </c>
      <c r="C12" s="14" t="s">
        <v>181</v>
      </c>
      <c r="D12" s="14" t="s">
        <v>182</v>
      </c>
      <c r="E12" s="14" t="s">
        <v>183</v>
      </c>
      <c r="F12" s="14" t="s">
        <v>184</v>
      </c>
      <c r="G12" s="14" t="s">
        <v>14</v>
      </c>
      <c r="H12" s="14">
        <v>194</v>
      </c>
      <c r="I12" s="30">
        <f>H12/290</f>
        <v>0.66896551724137931</v>
      </c>
      <c r="J12" s="14">
        <v>53</v>
      </c>
      <c r="K12" s="9"/>
    </row>
    <row r="13" spans="1:11" ht="20.100000000000001" customHeight="1" x14ac:dyDescent="0.25">
      <c r="A13" s="16" t="s">
        <v>328</v>
      </c>
      <c r="B13" s="14" t="s">
        <v>178</v>
      </c>
      <c r="C13" s="14" t="s">
        <v>132</v>
      </c>
      <c r="D13" s="14" t="s">
        <v>133</v>
      </c>
      <c r="E13" s="14" t="s">
        <v>179</v>
      </c>
      <c r="F13" s="14" t="s">
        <v>180</v>
      </c>
      <c r="G13" s="14" t="s">
        <v>14</v>
      </c>
      <c r="H13" s="14">
        <v>191</v>
      </c>
      <c r="I13" s="30">
        <f>H13/290</f>
        <v>0.6586206896551724</v>
      </c>
      <c r="J13" s="14">
        <v>53</v>
      </c>
    </row>
    <row r="14" spans="1:11" ht="20.100000000000001" customHeight="1" x14ac:dyDescent="0.25">
      <c r="A14" s="16" t="s">
        <v>324</v>
      </c>
      <c r="B14" s="14" t="s">
        <v>144</v>
      </c>
      <c r="C14" s="14" t="s">
        <v>145</v>
      </c>
      <c r="D14" s="14" t="s">
        <v>146</v>
      </c>
      <c r="E14" s="14" t="s">
        <v>147</v>
      </c>
      <c r="F14" s="14" t="s">
        <v>148</v>
      </c>
      <c r="G14" s="14" t="s">
        <v>14</v>
      </c>
      <c r="H14" s="14">
        <v>183.5</v>
      </c>
      <c r="I14" s="30">
        <f>H14/290</f>
        <v>0.63275862068965516</v>
      </c>
      <c r="J14" s="14">
        <v>51</v>
      </c>
    </row>
    <row r="15" spans="1:11" ht="20.100000000000001" customHeight="1" x14ac:dyDescent="0.25">
      <c r="A15" s="16" t="s">
        <v>336</v>
      </c>
      <c r="B15" s="14" t="s">
        <v>39</v>
      </c>
      <c r="C15" s="14" t="s">
        <v>154</v>
      </c>
      <c r="D15" s="14" t="s">
        <v>155</v>
      </c>
      <c r="E15" s="14" t="s">
        <v>156</v>
      </c>
      <c r="F15" s="14" t="s">
        <v>157</v>
      </c>
      <c r="G15" s="14" t="s">
        <v>13</v>
      </c>
      <c r="H15" s="14">
        <v>194.5</v>
      </c>
      <c r="I15" s="30">
        <f>H15/290</f>
        <v>0.67068965517241375</v>
      </c>
      <c r="J15" s="14">
        <v>53</v>
      </c>
    </row>
    <row r="16" spans="1:11" ht="20.100000000000001" customHeight="1" x14ac:dyDescent="0.25">
      <c r="A16" s="16" t="s">
        <v>331</v>
      </c>
      <c r="B16" s="14" t="s">
        <v>149</v>
      </c>
      <c r="C16" s="14" t="s">
        <v>150</v>
      </c>
      <c r="D16" s="14" t="s">
        <v>151</v>
      </c>
      <c r="E16" s="14" t="s">
        <v>152</v>
      </c>
      <c r="F16" s="14" t="s">
        <v>153</v>
      </c>
      <c r="G16" s="14" t="s">
        <v>13</v>
      </c>
      <c r="H16" s="14">
        <v>193</v>
      </c>
      <c r="I16" s="30">
        <f>H16/290</f>
        <v>0.66551724137931034</v>
      </c>
      <c r="J16" s="14">
        <v>53</v>
      </c>
    </row>
    <row r="17" spans="1:10" ht="20.100000000000001" customHeight="1" x14ac:dyDescent="0.25">
      <c r="A17" s="16" t="s">
        <v>332</v>
      </c>
      <c r="B17" s="14" t="s">
        <v>158</v>
      </c>
      <c r="C17" s="14" t="s">
        <v>159</v>
      </c>
      <c r="D17" s="14" t="s">
        <v>160</v>
      </c>
      <c r="E17" s="14" t="s">
        <v>161</v>
      </c>
      <c r="F17" s="14" t="s">
        <v>162</v>
      </c>
      <c r="G17" s="14" t="s">
        <v>13</v>
      </c>
      <c r="H17" s="14">
        <v>192</v>
      </c>
      <c r="I17" s="30">
        <f>H17/290</f>
        <v>0.66206896551724137</v>
      </c>
      <c r="J17" s="14">
        <v>53</v>
      </c>
    </row>
    <row r="18" spans="1:10" ht="20.100000000000001" customHeight="1" x14ac:dyDescent="0.25">
      <c r="A18" s="16" t="s">
        <v>333</v>
      </c>
      <c r="B18" s="14" t="s">
        <v>163</v>
      </c>
      <c r="C18" s="14" t="s">
        <v>164</v>
      </c>
      <c r="D18" s="14" t="s">
        <v>165</v>
      </c>
      <c r="E18" s="14" t="s">
        <v>166</v>
      </c>
      <c r="F18" s="14" t="s">
        <v>167</v>
      </c>
      <c r="G18" s="14" t="s">
        <v>13</v>
      </c>
      <c r="H18" s="14">
        <v>190</v>
      </c>
      <c r="I18" s="30">
        <f>H18/290</f>
        <v>0.65517241379310343</v>
      </c>
      <c r="J18" s="14">
        <v>53</v>
      </c>
    </row>
    <row r="19" spans="1:10" ht="20.100000000000001" customHeight="1" x14ac:dyDescent="0.25">
      <c r="A19" s="16" t="s">
        <v>334</v>
      </c>
      <c r="B19" s="14" t="s">
        <v>168</v>
      </c>
      <c r="C19" s="14" t="s">
        <v>169</v>
      </c>
      <c r="D19" s="14" t="s">
        <v>170</v>
      </c>
      <c r="E19" s="14" t="s">
        <v>171</v>
      </c>
      <c r="F19" s="14" t="s">
        <v>172</v>
      </c>
      <c r="G19" s="14" t="s">
        <v>13</v>
      </c>
      <c r="H19" s="14">
        <v>185</v>
      </c>
      <c r="I19" s="30">
        <f>H19/290</f>
        <v>0.63793103448275867</v>
      </c>
      <c r="J19" s="14">
        <v>51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9983-E262-439E-8F13-A265D8E198D2}">
  <dimension ref="A1:J25"/>
  <sheetViews>
    <sheetView workbookViewId="0">
      <selection activeCell="A22" sqref="A22"/>
    </sheetView>
  </sheetViews>
  <sheetFormatPr defaultRowHeight="15" x14ac:dyDescent="0.25"/>
  <cols>
    <col min="2" max="2" width="10" customWidth="1"/>
    <col min="3" max="3" width="22.42578125" customWidth="1"/>
    <col min="5" max="5" width="21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94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185</v>
      </c>
      <c r="I5" s="24"/>
    </row>
    <row r="6" spans="1:10" ht="18.75" x14ac:dyDescent="0.3">
      <c r="A6" s="3" t="s">
        <v>67</v>
      </c>
      <c r="I6" s="24"/>
    </row>
    <row r="7" spans="1:10" ht="18.75" x14ac:dyDescent="0.3">
      <c r="A7" s="3" t="s">
        <v>186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6" t="s">
        <v>25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6" t="s">
        <v>340</v>
      </c>
      <c r="B11" s="14" t="s">
        <v>204</v>
      </c>
      <c r="C11" s="14" t="s">
        <v>205</v>
      </c>
      <c r="D11" s="14" t="s">
        <v>206</v>
      </c>
      <c r="E11" s="14" t="s">
        <v>207</v>
      </c>
      <c r="F11" s="14" t="s">
        <v>208</v>
      </c>
      <c r="G11" s="14" t="s">
        <v>12</v>
      </c>
      <c r="H11" s="14">
        <v>243</v>
      </c>
      <c r="I11" s="30">
        <f>H11/340</f>
        <v>0.71470588235294119</v>
      </c>
      <c r="J11" s="14">
        <v>58</v>
      </c>
    </row>
    <row r="12" spans="1:10" ht="20.100000000000001" customHeight="1" x14ac:dyDescent="0.25">
      <c r="A12" s="16" t="s">
        <v>341</v>
      </c>
      <c r="B12" s="14" t="s">
        <v>21</v>
      </c>
      <c r="C12" s="14" t="s">
        <v>200</v>
      </c>
      <c r="D12" s="14" t="s">
        <v>201</v>
      </c>
      <c r="E12" s="14" t="s">
        <v>202</v>
      </c>
      <c r="F12" s="14" t="s">
        <v>203</v>
      </c>
      <c r="G12" s="14" t="s">
        <v>12</v>
      </c>
      <c r="H12" s="14">
        <v>234.5</v>
      </c>
      <c r="I12" s="30">
        <f>H12/340</f>
        <v>0.68970588235294117</v>
      </c>
      <c r="J12" s="14">
        <v>57</v>
      </c>
    </row>
    <row r="13" spans="1:10" ht="20.100000000000001" customHeight="1" x14ac:dyDescent="0.25">
      <c r="A13" s="16" t="s">
        <v>335</v>
      </c>
      <c r="B13" s="14" t="s">
        <v>62</v>
      </c>
      <c r="C13" s="14" t="s">
        <v>65</v>
      </c>
      <c r="D13" s="14" t="s">
        <v>66</v>
      </c>
      <c r="E13" s="14" t="s">
        <v>136</v>
      </c>
      <c r="F13" s="14" t="s">
        <v>137</v>
      </c>
      <c r="G13" s="14" t="s">
        <v>14</v>
      </c>
      <c r="H13" s="14">
        <v>240</v>
      </c>
      <c r="I13" s="30">
        <f>H13/340</f>
        <v>0.70588235294117652</v>
      </c>
      <c r="J13" s="14">
        <v>57</v>
      </c>
    </row>
    <row r="14" spans="1:10" ht="20.100000000000001" customHeight="1" x14ac:dyDescent="0.25">
      <c r="A14" s="16" t="s">
        <v>328</v>
      </c>
      <c r="B14" s="14" t="s">
        <v>35</v>
      </c>
      <c r="C14" s="14" t="s">
        <v>196</v>
      </c>
      <c r="D14" s="14" t="s">
        <v>197</v>
      </c>
      <c r="E14" s="14" t="s">
        <v>198</v>
      </c>
      <c r="F14" s="14" t="s">
        <v>199</v>
      </c>
      <c r="G14" s="14" t="s">
        <v>14</v>
      </c>
      <c r="H14" s="14">
        <v>234.5</v>
      </c>
      <c r="I14" s="30">
        <f>H14/340</f>
        <v>0.68970588235294117</v>
      </c>
      <c r="J14" s="14">
        <v>55</v>
      </c>
    </row>
    <row r="15" spans="1:10" ht="20.100000000000001" customHeight="1" x14ac:dyDescent="0.25">
      <c r="A15" s="16" t="s">
        <v>324</v>
      </c>
      <c r="B15" s="14" t="s">
        <v>187</v>
      </c>
      <c r="C15" s="14" t="s">
        <v>188</v>
      </c>
      <c r="D15" s="14" t="s">
        <v>189</v>
      </c>
      <c r="E15" s="14" t="s">
        <v>190</v>
      </c>
      <c r="F15" s="14" t="s">
        <v>191</v>
      </c>
      <c r="G15" s="14" t="s">
        <v>14</v>
      </c>
      <c r="H15" s="14">
        <v>227.5</v>
      </c>
      <c r="I15" s="30">
        <f>H15/340</f>
        <v>0.66911764705882348</v>
      </c>
      <c r="J15" s="14">
        <v>54</v>
      </c>
    </row>
    <row r="16" spans="1:10" ht="20.100000000000001" customHeight="1" x14ac:dyDescent="0.25">
      <c r="A16" s="16" t="s">
        <v>323</v>
      </c>
      <c r="B16" s="14" t="s">
        <v>178</v>
      </c>
      <c r="C16" s="14" t="s">
        <v>132</v>
      </c>
      <c r="D16" s="14" t="s">
        <v>133</v>
      </c>
      <c r="E16" s="14" t="s">
        <v>179</v>
      </c>
      <c r="F16" s="14" t="s">
        <v>180</v>
      </c>
      <c r="G16" s="14" t="s">
        <v>14</v>
      </c>
      <c r="H16" s="14">
        <v>219.5</v>
      </c>
      <c r="I16" s="30">
        <f>H16/340</f>
        <v>0.64558823529411768</v>
      </c>
      <c r="J16" s="14">
        <v>53</v>
      </c>
    </row>
    <row r="17" spans="1:10" ht="20.100000000000001" customHeight="1" x14ac:dyDescent="0.25">
      <c r="A17" s="16" t="s">
        <v>327</v>
      </c>
      <c r="B17" s="14" t="s">
        <v>144</v>
      </c>
      <c r="C17" s="14" t="s">
        <v>145</v>
      </c>
      <c r="D17" s="14" t="s">
        <v>146</v>
      </c>
      <c r="E17" s="14" t="s">
        <v>147</v>
      </c>
      <c r="F17" s="14" t="s">
        <v>148</v>
      </c>
      <c r="G17" s="14" t="s">
        <v>14</v>
      </c>
      <c r="H17" s="14">
        <v>216.5</v>
      </c>
      <c r="I17" s="30">
        <f>H17/340</f>
        <v>0.6367647058823529</v>
      </c>
      <c r="J17" s="14">
        <v>52</v>
      </c>
    </row>
    <row r="18" spans="1:10" ht="20.100000000000001" customHeight="1" x14ac:dyDescent="0.25">
      <c r="A18" s="16" t="s">
        <v>326</v>
      </c>
      <c r="B18" s="14" t="s">
        <v>27</v>
      </c>
      <c r="C18" s="14" t="s">
        <v>181</v>
      </c>
      <c r="D18" s="14" t="s">
        <v>182</v>
      </c>
      <c r="E18" s="14" t="s">
        <v>183</v>
      </c>
      <c r="F18" s="14" t="s">
        <v>184</v>
      </c>
      <c r="G18" s="14" t="s">
        <v>14</v>
      </c>
      <c r="H18" s="14">
        <v>194</v>
      </c>
      <c r="I18" s="30">
        <f>H18/340</f>
        <v>0.57058823529411762</v>
      </c>
      <c r="J18" s="14">
        <v>48</v>
      </c>
    </row>
    <row r="19" spans="1:10" ht="20.100000000000001" customHeight="1" x14ac:dyDescent="0.25">
      <c r="A19" s="16" t="s">
        <v>325</v>
      </c>
      <c r="B19" s="14" t="s">
        <v>163</v>
      </c>
      <c r="C19" s="14" t="s">
        <v>164</v>
      </c>
      <c r="D19" s="14" t="s">
        <v>165</v>
      </c>
      <c r="E19" s="14" t="s">
        <v>166</v>
      </c>
      <c r="F19" s="14" t="s">
        <v>167</v>
      </c>
      <c r="G19" s="14" t="s">
        <v>13</v>
      </c>
      <c r="H19" s="14">
        <v>230</v>
      </c>
      <c r="I19" s="30">
        <f>H19/340</f>
        <v>0.67647058823529416</v>
      </c>
      <c r="J19" s="14">
        <v>56</v>
      </c>
    </row>
    <row r="20" spans="1:10" ht="20.100000000000001" customHeight="1" x14ac:dyDescent="0.25">
      <c r="A20" s="16" t="s">
        <v>331</v>
      </c>
      <c r="B20" s="14" t="s">
        <v>158</v>
      </c>
      <c r="C20" s="14" t="s">
        <v>159</v>
      </c>
      <c r="D20" s="14" t="s">
        <v>160</v>
      </c>
      <c r="E20" s="14" t="s">
        <v>161</v>
      </c>
      <c r="F20" s="14" t="s">
        <v>162</v>
      </c>
      <c r="G20" s="14" t="s">
        <v>13</v>
      </c>
      <c r="H20" s="14">
        <v>229.5</v>
      </c>
      <c r="I20" s="30">
        <f>H20/340</f>
        <v>0.67500000000000004</v>
      </c>
      <c r="J20" s="14">
        <v>54</v>
      </c>
    </row>
    <row r="21" spans="1:10" ht="20.100000000000001" customHeight="1" x14ac:dyDescent="0.25">
      <c r="A21" s="16" t="s">
        <v>332</v>
      </c>
      <c r="B21" s="14" t="s">
        <v>149</v>
      </c>
      <c r="C21" s="14" t="s">
        <v>150</v>
      </c>
      <c r="D21" s="14" t="s">
        <v>151</v>
      </c>
      <c r="E21" s="14" t="s">
        <v>152</v>
      </c>
      <c r="F21" s="14" t="s">
        <v>153</v>
      </c>
      <c r="G21" s="14" t="s">
        <v>13</v>
      </c>
      <c r="H21" s="14">
        <v>224</v>
      </c>
      <c r="I21" s="30">
        <f>H21/340</f>
        <v>0.6588235294117647</v>
      </c>
      <c r="J21" s="14">
        <v>53</v>
      </c>
    </row>
    <row r="22" spans="1:10" ht="20.100000000000001" customHeight="1" x14ac:dyDescent="0.25">
      <c r="A22" s="16" t="s">
        <v>332</v>
      </c>
      <c r="B22" s="14" t="s">
        <v>168</v>
      </c>
      <c r="C22" s="14" t="s">
        <v>169</v>
      </c>
      <c r="D22" s="14" t="s">
        <v>170</v>
      </c>
      <c r="E22" s="14" t="s">
        <v>171</v>
      </c>
      <c r="F22" s="14" t="s">
        <v>172</v>
      </c>
      <c r="G22" s="14" t="s">
        <v>13</v>
      </c>
      <c r="H22" s="14">
        <v>224</v>
      </c>
      <c r="I22" s="30">
        <f>H22/340</f>
        <v>0.6588235294117647</v>
      </c>
      <c r="J22" s="14">
        <v>53</v>
      </c>
    </row>
    <row r="23" spans="1:10" ht="20.100000000000001" customHeight="1" x14ac:dyDescent="0.25">
      <c r="A23" s="16" t="s">
        <v>334</v>
      </c>
      <c r="B23" s="14" t="s">
        <v>39</v>
      </c>
      <c r="C23" s="14" t="s">
        <v>154</v>
      </c>
      <c r="D23" s="14" t="s">
        <v>155</v>
      </c>
      <c r="E23" s="14" t="s">
        <v>156</v>
      </c>
      <c r="F23" s="14" t="s">
        <v>157</v>
      </c>
      <c r="G23" s="14" t="s">
        <v>13</v>
      </c>
      <c r="H23" s="14">
        <v>218.5</v>
      </c>
      <c r="I23" s="30">
        <f>H23/340</f>
        <v>0.64264705882352946</v>
      </c>
      <c r="J23" s="14">
        <v>53</v>
      </c>
    </row>
    <row r="24" spans="1:10" ht="20.100000000000001" customHeight="1" x14ac:dyDescent="0.25">
      <c r="A24" s="16" t="s">
        <v>342</v>
      </c>
      <c r="B24" s="14" t="s">
        <v>138</v>
      </c>
      <c r="C24" s="14" t="s">
        <v>139</v>
      </c>
      <c r="D24" s="14" t="s">
        <v>140</v>
      </c>
      <c r="E24" s="14" t="s">
        <v>141</v>
      </c>
      <c r="F24" s="14" t="s">
        <v>142</v>
      </c>
      <c r="G24" s="14" t="s">
        <v>13</v>
      </c>
      <c r="H24" s="14">
        <v>206.5</v>
      </c>
      <c r="I24" s="30">
        <f>H24/340</f>
        <v>0.60735294117647054</v>
      </c>
      <c r="J24" s="14">
        <v>51</v>
      </c>
    </row>
    <row r="25" spans="1:10" ht="20.100000000000001" customHeight="1" x14ac:dyDescent="0.25">
      <c r="A25" s="16" t="s">
        <v>339</v>
      </c>
      <c r="B25" s="14" t="s">
        <v>46</v>
      </c>
      <c r="C25" s="14" t="s">
        <v>192</v>
      </c>
      <c r="D25" s="14" t="s">
        <v>193</v>
      </c>
      <c r="E25" s="14" t="s">
        <v>194</v>
      </c>
      <c r="F25" s="14" t="s">
        <v>195</v>
      </c>
      <c r="G25" s="14" t="s">
        <v>321</v>
      </c>
      <c r="H25" s="19" t="s">
        <v>339</v>
      </c>
      <c r="I25" s="34" t="s">
        <v>339</v>
      </c>
      <c r="J25" s="19" t="s">
        <v>339</v>
      </c>
    </row>
  </sheetData>
  <sortState xmlns:xlrd2="http://schemas.microsoft.com/office/spreadsheetml/2017/richdata2" ref="A11:J25">
    <sortCondition ref="G11:G25" customList="Gold,Silver,Bronze"/>
    <sortCondition descending="1" ref="H11:H25"/>
    <sortCondition descending="1" ref="J11:J25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topLeftCell="A2" workbookViewId="0">
      <selection activeCell="A13" sqref="A13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68</v>
      </c>
    </row>
    <row r="4" spans="1:10" ht="18.75" x14ac:dyDescent="0.3">
      <c r="A4" s="3" t="s">
        <v>69</v>
      </c>
    </row>
    <row r="5" spans="1:10" ht="18.75" x14ac:dyDescent="0.3">
      <c r="A5" s="3" t="s">
        <v>209</v>
      </c>
    </row>
    <row r="6" spans="1:10" ht="18.75" x14ac:dyDescent="0.3">
      <c r="A6" s="3" t="s">
        <v>15</v>
      </c>
    </row>
    <row r="7" spans="1:10" ht="18.75" x14ac:dyDescent="0.3">
      <c r="A7" s="3" t="s">
        <v>210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6" t="s">
        <v>322</v>
      </c>
      <c r="B11" s="14" t="s">
        <v>216</v>
      </c>
      <c r="C11" s="14" t="s">
        <v>217</v>
      </c>
      <c r="D11" s="14" t="s">
        <v>218</v>
      </c>
      <c r="E11" s="14" t="s">
        <v>219</v>
      </c>
      <c r="F11" s="14" t="s">
        <v>220</v>
      </c>
      <c r="G11" s="14" t="s">
        <v>14</v>
      </c>
      <c r="H11" s="28">
        <v>199.5</v>
      </c>
      <c r="I11" s="30">
        <f>H11/290</f>
        <v>0.68793103448275861</v>
      </c>
      <c r="J11" s="14">
        <v>56</v>
      </c>
    </row>
    <row r="12" spans="1:10" ht="20.100000000000001" customHeight="1" x14ac:dyDescent="0.25">
      <c r="A12" s="16" t="s">
        <v>328</v>
      </c>
      <c r="B12" s="14" t="s">
        <v>211</v>
      </c>
      <c r="C12" s="14" t="s">
        <v>212</v>
      </c>
      <c r="D12" s="14" t="s">
        <v>213</v>
      </c>
      <c r="E12" s="14" t="s">
        <v>214</v>
      </c>
      <c r="F12" s="14" t="s">
        <v>215</v>
      </c>
      <c r="G12" s="14" t="s">
        <v>14</v>
      </c>
      <c r="H12" s="28">
        <v>192.5</v>
      </c>
      <c r="I12" s="30">
        <f>H12/290</f>
        <v>0.66379310344827591</v>
      </c>
      <c r="J12" s="14">
        <v>56</v>
      </c>
    </row>
    <row r="13" spans="1:10" ht="20.100000000000001" customHeight="1" x14ac:dyDescent="0.25">
      <c r="A13" s="16" t="s">
        <v>325</v>
      </c>
      <c r="B13" s="14" t="s">
        <v>221</v>
      </c>
      <c r="C13" s="14" t="s">
        <v>222</v>
      </c>
      <c r="D13" s="14" t="s">
        <v>223</v>
      </c>
      <c r="E13" s="14" t="s">
        <v>224</v>
      </c>
      <c r="F13" s="14" t="s">
        <v>225</v>
      </c>
      <c r="G13" s="14" t="s">
        <v>13</v>
      </c>
      <c r="H13" s="28">
        <v>196</v>
      </c>
      <c r="I13" s="30">
        <f>H13/290</f>
        <v>0.67586206896551726</v>
      </c>
      <c r="J13" s="14">
        <v>54</v>
      </c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28"/>
      <c r="I14" s="30"/>
      <c r="J14" s="14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32"/>
      <c r="I15" s="30"/>
      <c r="J15" s="1"/>
    </row>
    <row r="16" spans="1:10" ht="20.100000000000001" customHeight="1" x14ac:dyDescent="0.25">
      <c r="A16" s="14"/>
      <c r="B16" s="14"/>
      <c r="C16" s="14"/>
      <c r="D16" s="14"/>
      <c r="E16" s="14"/>
      <c r="F16" s="14"/>
      <c r="G16" s="14"/>
      <c r="H16" s="1"/>
      <c r="I16" s="30"/>
      <c r="J16" s="1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topLeftCell="A3" workbookViewId="0">
      <selection activeCell="A12" sqref="A12"/>
    </sheetView>
  </sheetViews>
  <sheetFormatPr defaultRowHeight="15" x14ac:dyDescent="0.25"/>
  <cols>
    <col min="3" max="3" width="24" customWidth="1"/>
    <col min="5" max="5" width="24" customWidth="1"/>
    <col min="9" max="9" width="9.140625" style="24"/>
  </cols>
  <sheetData>
    <row r="1" spans="1:10" ht="18.75" x14ac:dyDescent="0.3">
      <c r="A1" s="3" t="s">
        <v>34</v>
      </c>
    </row>
    <row r="2" spans="1:10" ht="18.75" x14ac:dyDescent="0.3">
      <c r="A2" s="3" t="s">
        <v>10</v>
      </c>
    </row>
    <row r="3" spans="1:10" ht="18.75" x14ac:dyDescent="0.3">
      <c r="A3" s="3" t="s">
        <v>226</v>
      </c>
    </row>
    <row r="4" spans="1:10" ht="18.75" x14ac:dyDescent="0.3">
      <c r="A4" s="3" t="s">
        <v>227</v>
      </c>
    </row>
    <row r="5" spans="1:10" ht="18.75" x14ac:dyDescent="0.3">
      <c r="A5" s="3" t="s">
        <v>228</v>
      </c>
    </row>
    <row r="6" spans="1:10" ht="18.75" x14ac:dyDescent="0.3">
      <c r="A6" s="3" t="s">
        <v>67</v>
      </c>
    </row>
    <row r="7" spans="1:10" ht="18.75" x14ac:dyDescent="0.3">
      <c r="A7" s="3" t="s">
        <v>186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20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6" t="s">
        <v>322</v>
      </c>
      <c r="B11" s="14" t="s">
        <v>211</v>
      </c>
      <c r="C11" s="14" t="s">
        <v>212</v>
      </c>
      <c r="D11" s="14" t="s">
        <v>213</v>
      </c>
      <c r="E11" s="14" t="s">
        <v>214</v>
      </c>
      <c r="F11" s="14" t="s">
        <v>215</v>
      </c>
      <c r="G11" s="14" t="s">
        <v>14</v>
      </c>
      <c r="H11" s="33">
        <v>225</v>
      </c>
      <c r="I11" s="34">
        <f>H11/340</f>
        <v>0.66176470588235292</v>
      </c>
      <c r="J11" s="33">
        <v>55</v>
      </c>
    </row>
    <row r="12" spans="1:10" ht="20.100000000000001" customHeight="1" x14ac:dyDescent="0.25">
      <c r="A12" s="16" t="s">
        <v>328</v>
      </c>
      <c r="B12" s="14" t="s">
        <v>229</v>
      </c>
      <c r="C12" s="14" t="s">
        <v>230</v>
      </c>
      <c r="D12" s="14" t="s">
        <v>231</v>
      </c>
      <c r="E12" s="14" t="s">
        <v>232</v>
      </c>
      <c r="F12" s="14" t="s">
        <v>233</v>
      </c>
      <c r="G12" s="14" t="s">
        <v>14</v>
      </c>
      <c r="H12" s="19">
        <v>223.5</v>
      </c>
      <c r="I12" s="34">
        <f>H12/340</f>
        <v>0.65735294117647058</v>
      </c>
      <c r="J12" s="19">
        <v>54</v>
      </c>
    </row>
    <row r="13" spans="1:10" ht="20.100000000000001" customHeight="1" x14ac:dyDescent="0.25">
      <c r="A13" s="18"/>
      <c r="B13" s="14"/>
      <c r="C13" s="14"/>
      <c r="D13" s="14"/>
      <c r="E13" s="14"/>
      <c r="F13" s="14"/>
      <c r="G13" s="14"/>
      <c r="H13" s="14"/>
      <c r="I13" s="34"/>
      <c r="J13" s="14"/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34"/>
      <c r="J14" s="14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9"/>
      <c r="I15" s="34"/>
      <c r="J15" s="19"/>
    </row>
    <row r="16" spans="1:10" ht="20.100000000000001" customHeight="1" x14ac:dyDescent="0.25">
      <c r="A16" s="14"/>
      <c r="B16" s="14"/>
      <c r="C16" s="14"/>
      <c r="D16" s="14"/>
      <c r="E16" s="14"/>
      <c r="F16" s="14"/>
      <c r="G16" s="14"/>
      <c r="H16" s="14"/>
      <c r="I16" s="34"/>
      <c r="J16" s="14"/>
    </row>
    <row r="17" spans="1:10" ht="20.100000000000001" customHeight="1" x14ac:dyDescent="0.25">
      <c r="A17" s="14"/>
      <c r="B17" s="14"/>
      <c r="C17" s="14"/>
      <c r="D17" s="14"/>
      <c r="E17" s="14"/>
      <c r="F17" s="14"/>
      <c r="G17" s="14"/>
      <c r="H17" s="19"/>
      <c r="I17" s="34"/>
      <c r="J17" s="19"/>
    </row>
    <row r="18" spans="1:10" ht="20.100000000000001" customHeight="1" x14ac:dyDescent="0.25">
      <c r="A18" s="14"/>
      <c r="B18" s="14"/>
      <c r="C18" s="14"/>
      <c r="D18" s="14"/>
      <c r="E18" s="14"/>
      <c r="F18" s="14"/>
      <c r="G18" s="14"/>
      <c r="H18" s="19"/>
      <c r="I18" s="34"/>
      <c r="J18" s="19"/>
    </row>
    <row r="19" spans="1:10" ht="20.100000000000001" customHeight="1" x14ac:dyDescent="0.25">
      <c r="A19" s="14"/>
      <c r="B19" s="14"/>
      <c r="C19" s="14"/>
      <c r="D19" s="14"/>
      <c r="E19" s="14"/>
      <c r="F19" s="14"/>
      <c r="G19" s="14"/>
      <c r="H19" s="14"/>
      <c r="I19" s="34"/>
      <c r="J19" s="14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A52E-0F51-4889-954F-87071095C5EB}">
  <dimension ref="A1:J15"/>
  <sheetViews>
    <sheetView workbookViewId="0">
      <selection activeCell="A14" sqref="A14:XFD14"/>
    </sheetView>
  </sheetViews>
  <sheetFormatPr defaultRowHeight="15" x14ac:dyDescent="0.25"/>
  <cols>
    <col min="3" max="3" width="20.140625" customWidth="1"/>
    <col min="5" max="5" width="21.42578125" customWidth="1"/>
  </cols>
  <sheetData>
    <row r="1" spans="1:10" ht="18.75" x14ac:dyDescent="0.3">
      <c r="A1" s="3" t="s">
        <v>34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226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234</v>
      </c>
      <c r="I5" s="24"/>
    </row>
    <row r="6" spans="1:10" ht="18.75" x14ac:dyDescent="0.3">
      <c r="A6" s="3" t="s">
        <v>67</v>
      </c>
      <c r="I6" s="24"/>
    </row>
    <row r="7" spans="1:10" ht="18.75" x14ac:dyDescent="0.3">
      <c r="A7" s="3" t="s">
        <v>235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4" t="s">
        <v>38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6" t="s">
        <v>47</v>
      </c>
      <c r="B11" s="14" t="s">
        <v>236</v>
      </c>
      <c r="C11" s="14" t="s">
        <v>237</v>
      </c>
      <c r="D11" s="14" t="s">
        <v>238</v>
      </c>
      <c r="E11" s="14" t="s">
        <v>239</v>
      </c>
      <c r="F11" s="14" t="s">
        <v>240</v>
      </c>
      <c r="G11" s="14" t="s">
        <v>12</v>
      </c>
      <c r="H11" s="19">
        <v>231.5</v>
      </c>
      <c r="I11" s="34">
        <f>H11/340</f>
        <v>0.68088235294117649</v>
      </c>
      <c r="J11" s="19">
        <v>40.5</v>
      </c>
    </row>
    <row r="12" spans="1:10" ht="20.100000000000001" customHeight="1" x14ac:dyDescent="0.25">
      <c r="A12" s="16" t="s">
        <v>325</v>
      </c>
      <c r="B12" s="14" t="s">
        <v>246</v>
      </c>
      <c r="C12" s="14" t="s">
        <v>247</v>
      </c>
      <c r="D12" s="14" t="s">
        <v>248</v>
      </c>
      <c r="E12" s="14" t="s">
        <v>249</v>
      </c>
      <c r="F12" s="14" t="s">
        <v>250</v>
      </c>
      <c r="G12" s="14" t="s">
        <v>13</v>
      </c>
      <c r="H12" s="19">
        <v>218.5</v>
      </c>
      <c r="I12" s="34">
        <f>H12/340</f>
        <v>0.64264705882352946</v>
      </c>
      <c r="J12" s="19">
        <v>38</v>
      </c>
    </row>
    <row r="13" spans="1:10" ht="20.100000000000001" customHeight="1" x14ac:dyDescent="0.25">
      <c r="A13" s="16" t="s">
        <v>331</v>
      </c>
      <c r="B13" s="14" t="s">
        <v>241</v>
      </c>
      <c r="C13" s="14" t="s">
        <v>242</v>
      </c>
      <c r="D13" s="14" t="s">
        <v>243</v>
      </c>
      <c r="E13" s="14" t="s">
        <v>244</v>
      </c>
      <c r="F13" s="14" t="s">
        <v>245</v>
      </c>
      <c r="G13" s="14" t="s">
        <v>13</v>
      </c>
      <c r="H13" s="33">
        <v>216</v>
      </c>
      <c r="I13" s="34">
        <f t="shared" ref="I13" si="0">H13/340</f>
        <v>0.63529411764705879</v>
      </c>
      <c r="J13" s="33">
        <v>37</v>
      </c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9"/>
      <c r="I14" s="34"/>
      <c r="J14" s="19"/>
    </row>
    <row r="15" spans="1:10" ht="20.100000000000001" customHeight="1" x14ac:dyDescent="0.25">
      <c r="A15" s="15"/>
      <c r="B15" s="17"/>
      <c r="C15" s="17"/>
      <c r="D15" s="17"/>
      <c r="E15" s="17"/>
      <c r="F15" s="17"/>
      <c r="G15" s="17"/>
      <c r="H15" s="13"/>
      <c r="I15" s="31"/>
      <c r="J15" s="13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Class 1 Prelim  17a</vt:lpstr>
      <vt:lpstr>Class 2 Prelim 19 Q</vt:lpstr>
      <vt:lpstr>Class 3 Novice 23 </vt:lpstr>
      <vt:lpstr>Class 4 Novice 37a Q</vt:lpstr>
      <vt:lpstr>Class 5 Ele 43</vt:lpstr>
      <vt:lpstr>Class 6 Ele 53 Q</vt:lpstr>
      <vt:lpstr>Class 7 Med 61</vt:lpstr>
      <vt:lpstr>Class 8 Med 73 Q</vt:lpstr>
      <vt:lpstr>Class 9 Adv Med 85</vt:lpstr>
      <vt:lpstr>Class 10 Adv Med 91 Q</vt:lpstr>
      <vt:lpstr>Class 11 PYO Adv</vt:lpstr>
      <vt:lpstr>Class 12 PSG Q</vt:lpstr>
      <vt:lpstr>Class 13 Inter I Q</vt:lpstr>
      <vt:lpstr>Class 14 Inter II</vt:lpstr>
      <vt:lpstr>Class 15 GP</vt:lpstr>
      <vt:lpstr>Class 17 Novice FSM Q</vt:lpstr>
      <vt:lpstr>Class 18 Ele FSM Q</vt:lpstr>
      <vt:lpstr>Class 19 Med FSM Q</vt:lpstr>
      <vt:lpstr>Class 22 PYO FEI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2022-10-11T20:00:20Z</cp:lastPrinted>
  <dcterms:created xsi:type="dcterms:W3CDTF">2019-10-07T12:12:15Z</dcterms:created>
  <dcterms:modified xsi:type="dcterms:W3CDTF">2022-10-16T19:20:11Z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