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<sst xmlns="http://schemas.openxmlformats.org/spreadsheetml/2006/main" count="706" uniqueCount="195">
  <si>
    <t>Step by Step Dressage</t>
  </si>
  <si>
    <t xml:space="preserve"> @Royal Leisure Centre</t>
  </si>
  <si>
    <t xml:space="preserve">Starters: </t>
  </si>
  <si>
    <t>Thursday 1st July 2010</t>
  </si>
  <si>
    <t>Judge:</t>
  </si>
  <si>
    <t>Mrs Jane Bwye(6)</t>
  </si>
  <si>
    <t xml:space="preserve">Avr %      </t>
  </si>
  <si>
    <t>Class 1</t>
  </si>
  <si>
    <t>Writer:</t>
  </si>
  <si>
    <t>Mrs Diane Griffiths</t>
  </si>
  <si>
    <t>KBIS</t>
  </si>
  <si>
    <t>OUTDOOR ARENA 2</t>
  </si>
  <si>
    <t>Preliminary 15 Winter Qualifier</t>
  </si>
  <si>
    <t>Time</t>
  </si>
  <si>
    <t>Test</t>
  </si>
  <si>
    <t>Sect</t>
  </si>
  <si>
    <t>No</t>
  </si>
  <si>
    <t>Horse</t>
  </si>
  <si>
    <t>Rider            Group</t>
  </si>
  <si>
    <t>Age Sex</t>
  </si>
  <si>
    <t>Marks</t>
  </si>
  <si>
    <t>Col</t>
  </si>
  <si>
    <t>%</t>
  </si>
  <si>
    <t>Placings</t>
  </si>
  <si>
    <t xml:space="preserve"> </t>
  </si>
  <si>
    <t>Reg</t>
  </si>
  <si>
    <t>Reg              Owner</t>
  </si>
  <si>
    <t>Breeding</t>
  </si>
  <si>
    <t>Open</t>
  </si>
  <si>
    <t>Rest</t>
  </si>
  <si>
    <t>T</t>
  </si>
  <si>
    <t>O/all</t>
  </si>
  <si>
    <t>R</t>
  </si>
  <si>
    <t xml:space="preserve">Lassaro
</t>
  </si>
  <si>
    <t>Suzannah Best    7
217158    Rider</t>
  </si>
  <si>
    <t>5G GermanSH
Brandenburg</t>
  </si>
  <si>
    <t>O</t>
  </si>
  <si>
    <t xml:space="preserve">Lawmen's Diago
</t>
  </si>
  <si>
    <t xml:space="preserve">Zac Heydon     5
145769  </t>
  </si>
  <si>
    <t>Over the Vee
49987 06110</t>
  </si>
  <si>
    <t>Annette Bateman    8
202304    Rider</t>
  </si>
  <si>
    <t xml:space="preserve">11G
</t>
  </si>
  <si>
    <t xml:space="preserve">Josh
</t>
  </si>
  <si>
    <t xml:space="preserve">Phil Breitschadel    
331481    </t>
  </si>
  <si>
    <t xml:space="preserve">Ustra
</t>
  </si>
  <si>
    <t xml:space="preserve">Jo Jackson    
139262    </t>
  </si>
  <si>
    <t xml:space="preserve">Shadow
</t>
  </si>
  <si>
    <t>Sam Osborn    8
152900   Mrs J Thomas</t>
  </si>
  <si>
    <t>Donnerstal
30169 07100</t>
  </si>
  <si>
    <t>Gary Booth    7
109878    Rider</t>
  </si>
  <si>
    <t>10G
Westphalian</t>
  </si>
  <si>
    <t>Behamore Belle
47973 09105</t>
  </si>
  <si>
    <t>Emma Williams    
311863    Rider</t>
  </si>
  <si>
    <t>7M
ISH</t>
  </si>
  <si>
    <t>End</t>
  </si>
  <si>
    <t>Mrs Sally Price(4)</t>
  </si>
  <si>
    <t>Class 2</t>
  </si>
  <si>
    <t>Mrs Jacqui Sutton</t>
  </si>
  <si>
    <t>OUTDOOR ARENA 1</t>
  </si>
  <si>
    <t>Preliminary 19 Winter Qualifier</t>
  </si>
  <si>
    <t>Alitis
44854</t>
  </si>
  <si>
    <t>Denise Dudgeon    8
280780   Rider</t>
  </si>
  <si>
    <t>15G
Unknown</t>
  </si>
  <si>
    <t>Magic Slippers
48507 04115</t>
  </si>
  <si>
    <t>Kelly Widera    8
319864    Rider</t>
  </si>
  <si>
    <t>9M
TB</t>
  </si>
  <si>
    <t>Dr Wendy Jago(3)</t>
  </si>
  <si>
    <t>Class 3</t>
  </si>
  <si>
    <t>Mrs Jane Lemmon</t>
  </si>
  <si>
    <t>STEP BY STEP</t>
  </si>
  <si>
    <t>Novice 35 Winter</t>
  </si>
  <si>
    <t>Fiorano
19674 03112</t>
  </si>
  <si>
    <t>Charlotte Bull    6
299740    Rider</t>
  </si>
  <si>
    <t>16G
Danish WB</t>
  </si>
  <si>
    <t>Arife F
46510 03109</t>
  </si>
  <si>
    <t>Victoria Hewson    2
32140    Rider</t>
  </si>
  <si>
    <t>Storm in a Teacup
50131</t>
  </si>
  <si>
    <t>Catherine Fowdrey    5
334006    Rider</t>
  </si>
  <si>
    <t xml:space="preserve">8G
TB x  </t>
  </si>
  <si>
    <t>Castlecomer Flight
50123 06112</t>
  </si>
  <si>
    <t>Lynne Underhill    
12548    Rider</t>
  </si>
  <si>
    <t>Mrs Barbie Marceau(5)</t>
  </si>
  <si>
    <t>Class 4</t>
  </si>
  <si>
    <t>Own</t>
  </si>
  <si>
    <t>BLUE CHIP</t>
  </si>
  <si>
    <t>Novice 37 Winter Qualifier</t>
  </si>
  <si>
    <t>DG Lutsen
49228</t>
  </si>
  <si>
    <t xml:space="preserve">Frances Morrissey    
324990    </t>
  </si>
  <si>
    <t>7G
Friesian</t>
  </si>
  <si>
    <t>Nasko Kinsky
42527 01104</t>
  </si>
  <si>
    <t>Jenny Barry    7
47732    Rider</t>
  </si>
  <si>
    <t>9G
WB x TB</t>
  </si>
  <si>
    <t>Oseo
42345</t>
  </si>
  <si>
    <t>Charlotte Williams    
263508</t>
  </si>
  <si>
    <t>Stane Street Lady
49404 03114</t>
  </si>
  <si>
    <t>Michelle McDonald    8
330124    Rider</t>
  </si>
  <si>
    <t>15M
Sports horse</t>
  </si>
  <si>
    <t>Mr Copperfield III
49148 02112</t>
  </si>
  <si>
    <t>Anna Chalmers    8
327395    Sally Mariani</t>
  </si>
  <si>
    <t>15G
3/4 TB</t>
  </si>
  <si>
    <t>WD</t>
  </si>
  <si>
    <t>Risky Twist
46042 01102</t>
  </si>
  <si>
    <t>Karen Harman    
272868    Rider</t>
  </si>
  <si>
    <t>Mrs Barbara Amos(1)</t>
  </si>
  <si>
    <t>Class 5</t>
  </si>
  <si>
    <t>Mrs Helen Dunn</t>
  </si>
  <si>
    <t>Elementary 59 Winter</t>
  </si>
  <si>
    <t>Remondini
48394 10100</t>
  </si>
  <si>
    <t>Philippa Paul    
318170    Rider</t>
  </si>
  <si>
    <t xml:space="preserve">11
</t>
  </si>
  <si>
    <t>Downing Street
42784</t>
  </si>
  <si>
    <t>Daniel Baddeley    5
132357    Jane Manley</t>
  </si>
  <si>
    <t>Call Me Lastrup
42301 0411</t>
  </si>
  <si>
    <t>Mandy Brown    3
37001    Rider</t>
  </si>
  <si>
    <t xml:space="preserve">Skippy Too II
40063 </t>
  </si>
  <si>
    <t>Sophie Hall    7
245445    Rider</t>
  </si>
  <si>
    <t>11G 
KWPN</t>
  </si>
  <si>
    <t>Cycle King's Final Answer
43637</t>
  </si>
  <si>
    <t>Samantha Thake    2
68942 Debbie Thake</t>
  </si>
  <si>
    <t>6G 
Hessian WB</t>
  </si>
  <si>
    <t>Ksar
15069 01050</t>
  </si>
  <si>
    <t>Jenny Sadler    5
133205   Rider</t>
  </si>
  <si>
    <t>17G
KWPN</t>
  </si>
  <si>
    <t xml:space="preserve">Bigtime
</t>
  </si>
  <si>
    <t>Kate Lukas
173630</t>
  </si>
  <si>
    <t>Miss Jane Kendall(3)</t>
  </si>
  <si>
    <t>Class 6</t>
  </si>
  <si>
    <t>Elementary 53 Winter Qualifier</t>
  </si>
  <si>
    <t>Warinya
25587</t>
  </si>
  <si>
    <t>Sue Hipkins    6
119105    Rider</t>
  </si>
  <si>
    <t>10M
Hanoverian</t>
  </si>
  <si>
    <t>5=</t>
  </si>
  <si>
    <t>2=</t>
  </si>
  <si>
    <t>Poppy's Blue Moon
33646 03111</t>
  </si>
  <si>
    <t>Margaret Rose    6
200662    Rider</t>
  </si>
  <si>
    <t>14M
Irish Cob</t>
  </si>
  <si>
    <t>8=</t>
  </si>
  <si>
    <t>Alfredo II
43285 06102</t>
  </si>
  <si>
    <t>Maria Windsor    
52698</t>
  </si>
  <si>
    <t>Class 7</t>
  </si>
  <si>
    <t>Mrs Thelma Russell-Hayes</t>
  </si>
  <si>
    <t>Medium 75 Winter</t>
  </si>
  <si>
    <t>Tango V
34932 06119</t>
  </si>
  <si>
    <t xml:space="preserve">Sally Andrews   3
16152  </t>
  </si>
  <si>
    <t>9G
KWPN</t>
  </si>
  <si>
    <t>Daisy Crazy
44097</t>
  </si>
  <si>
    <t>Mrs Linda Whetstone(1)</t>
  </si>
  <si>
    <t>Class 8</t>
  </si>
  <si>
    <t>Mrs Sarah-Jane Cox</t>
  </si>
  <si>
    <t>ALBION</t>
  </si>
  <si>
    <t>Medium 73 Winter Qualifier</t>
  </si>
  <si>
    <t>Pharoan
17004 07104</t>
  </si>
  <si>
    <t>Vanessa Harrison    7
210021  Mrs P Bertelson</t>
  </si>
  <si>
    <t>17G
Andalusian</t>
  </si>
  <si>
    <t xml:space="preserve">Perseus VI
35534 </t>
  </si>
  <si>
    <t>Sarah Williams    6
100579   Rider</t>
  </si>
  <si>
    <t>14G
ID x TB</t>
  </si>
  <si>
    <t>Class 9</t>
  </si>
  <si>
    <t xml:space="preserve">
AM94 380
A100   320</t>
  </si>
  <si>
    <t>STEP BY STEP Pick a Test</t>
  </si>
  <si>
    <t>Advanced Medium 94/Advanced 100</t>
  </si>
  <si>
    <t>A100</t>
  </si>
  <si>
    <t xml:space="preserve">Korenbloem Vincit Omnia
41940 </t>
  </si>
  <si>
    <t>Emily Stanford    4
123668    Rider</t>
  </si>
  <si>
    <t>8M
Dutch WB</t>
  </si>
  <si>
    <t>AM94</t>
  </si>
  <si>
    <t>Welt Panama
35532 09100</t>
  </si>
  <si>
    <t>Georgina Stuart    2
28118  R.J.Burrow Esq</t>
  </si>
  <si>
    <t>10G
Hanoverian</t>
  </si>
  <si>
    <t>Wolfgang DE
49237</t>
  </si>
  <si>
    <t>Jane Manley    5
97543    Rider</t>
  </si>
  <si>
    <t>Class 10</t>
  </si>
  <si>
    <t>BRITISH HORSE FEEDS</t>
  </si>
  <si>
    <t>Advanced Medium 98 Summer Qualifier</t>
  </si>
  <si>
    <t>Disneyland
16344 0810</t>
  </si>
  <si>
    <t>Cycle King's Harri
32439</t>
  </si>
  <si>
    <t>Debbie Thake    5
42323    Rider</t>
  </si>
  <si>
    <t>15G
KWPN</t>
  </si>
  <si>
    <t>Lalique
16533</t>
  </si>
  <si>
    <t>Lucy Miles    4
182060    Rider</t>
  </si>
  <si>
    <t>19G
Danish WB</t>
  </si>
  <si>
    <t>Class 11</t>
  </si>
  <si>
    <t>FEI   380</t>
  </si>
  <si>
    <t>Any FEI Test  (PSG/Int I &amp; II)</t>
  </si>
  <si>
    <t>PSG</t>
  </si>
  <si>
    <t>DM</t>
  </si>
  <si>
    <t xml:space="preserve">I </t>
  </si>
  <si>
    <t>Cornish Promise
22818</t>
  </si>
  <si>
    <t>Badr Al-Omran    3
90298 David Gunner</t>
  </si>
  <si>
    <t>15G
Irish x</t>
  </si>
  <si>
    <t>II</t>
  </si>
  <si>
    <t>Pipsqueak
17291</t>
  </si>
  <si>
    <t>Sharon Edwards    2A
24309    Rider</t>
  </si>
  <si>
    <t>15G
Danish</t>
  </si>
  <si>
    <t>Mrs Pierce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</si>
</sst>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2"/>
      <name val="Times New Roman"/>
      <family val="0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b/>
      <i/>
      <u val="single"/>
      <sz val="10"/>
      <color indexed="12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u val="single"/>
      <sz val="12"/>
      <color indexed="12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20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wrapText="1"/>
    </xf>
    <xf numFmtId="20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1" fontId="1" fillId="0" borderId="4" xfId="0" applyNumberFormat="1" applyFon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left" wrapText="1"/>
    </xf>
    <xf numFmtId="2" fontId="1" fillId="0" borderId="4" xfId="0" applyNumberFormat="1" applyFont="1" applyBorder="1" applyAlignment="1">
      <alignment/>
    </xf>
    <xf numFmtId="0" fontId="2" fillId="0" borderId="4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1" fillId="0" borderId="7" xfId="0" applyFont="1" applyBorder="1" applyAlignment="1">
      <alignment/>
    </xf>
    <xf numFmtId="20" fontId="1" fillId="0" borderId="8" xfId="0" applyNumberFormat="1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2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2" xfId="0" applyFont="1" applyBorder="1" applyAlignment="1">
      <alignment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 vertical="top"/>
    </xf>
    <xf numFmtId="0" fontId="4" fillId="0" borderId="11" xfId="0" applyFont="1" applyBorder="1" applyAlignment="1">
      <alignment vertical="top"/>
    </xf>
    <xf numFmtId="2" fontId="4" fillId="0" borderId="17" xfId="0" applyNumberFormat="1" applyFont="1" applyBorder="1" applyAlignment="1" applyProtection="1">
      <alignment horizontal="center" vertical="top"/>
      <protection/>
    </xf>
    <xf numFmtId="2" fontId="4" fillId="0" borderId="11" xfId="0" applyNumberFormat="1" applyFont="1" applyBorder="1" applyAlignment="1" applyProtection="1">
      <alignment horizontal="center" vertical="top"/>
      <protection/>
    </xf>
    <xf numFmtId="0" fontId="8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4" fillId="0" borderId="19" xfId="0" applyFont="1" applyBorder="1" applyAlignment="1">
      <alignment vertical="top"/>
    </xf>
    <xf numFmtId="0" fontId="4" fillId="0" borderId="16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6" fillId="0" borderId="1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4" fillId="0" borderId="17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0" fontId="8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9" fillId="0" borderId="14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9"/>
  <sheetViews>
    <sheetView tabSelected="1" workbookViewId="0" topLeftCell="A1">
      <selection activeCell="A1" sqref="A1:F1"/>
    </sheetView>
  </sheetViews>
  <sheetFormatPr defaultColWidth="9.00390625" defaultRowHeight="15.75"/>
  <cols>
    <col min="1" max="1" width="5.375" style="68" bestFit="1" customWidth="1"/>
    <col min="2" max="2" width="5.50390625" style="68" bestFit="1" customWidth="1"/>
    <col min="3" max="3" width="4.25390625" style="68" bestFit="1" customWidth="1"/>
    <col min="4" max="4" width="4.00390625" style="68" bestFit="1" customWidth="1"/>
    <col min="5" max="5" width="19.75390625" style="68" bestFit="1" customWidth="1"/>
    <col min="6" max="6" width="18.50390625" style="68" bestFit="1" customWidth="1"/>
    <col min="7" max="7" width="11.125" style="68" bestFit="1" customWidth="1"/>
    <col min="8" max="10" width="5.875" style="68" bestFit="1" customWidth="1"/>
    <col min="11" max="11" width="4.625" style="68" bestFit="1" customWidth="1"/>
    <col min="12" max="12" width="5.25390625" style="68" bestFit="1" customWidth="1"/>
    <col min="13" max="13" width="4.875" style="68" bestFit="1" customWidth="1"/>
    <col min="14" max="14" width="5.00390625" style="68" bestFit="1" customWidth="1"/>
    <col min="15" max="15" width="4.375" style="68" bestFit="1" customWidth="1"/>
    <col min="16" max="16" width="3.125" style="68" bestFit="1" customWidth="1"/>
    <col min="17" max="17" width="4.375" style="68" bestFit="1" customWidth="1"/>
  </cols>
  <sheetData>
    <row r="1" spans="1:17" ht="16.5" thickBot="1">
      <c r="A1" s="56" t="s">
        <v>0</v>
      </c>
      <c r="B1" s="85"/>
      <c r="C1" s="85"/>
      <c r="D1" s="85"/>
      <c r="E1" s="85"/>
      <c r="F1" s="85"/>
      <c r="G1" s="86" t="s">
        <v>1</v>
      </c>
      <c r="H1" s="86"/>
      <c r="I1" s="86"/>
      <c r="J1" s="86"/>
      <c r="K1" s="86"/>
      <c r="L1" s="87"/>
      <c r="M1" s="88" t="s">
        <v>2</v>
      </c>
      <c r="N1" s="89"/>
      <c r="O1" s="89"/>
      <c r="P1" s="35">
        <v>8</v>
      </c>
      <c r="Q1" s="36">
        <v>8</v>
      </c>
    </row>
    <row r="2" spans="1:17" ht="16.5" thickBot="1">
      <c r="A2" s="71" t="s">
        <v>3</v>
      </c>
      <c r="B2" s="72"/>
      <c r="C2" s="72"/>
      <c r="D2" s="72"/>
      <c r="E2" s="72"/>
      <c r="F2" s="72"/>
      <c r="G2" s="37" t="s">
        <v>4</v>
      </c>
      <c r="H2" s="82" t="s">
        <v>5</v>
      </c>
      <c r="I2" s="82"/>
      <c r="J2" s="82"/>
      <c r="K2" s="82"/>
      <c r="L2" s="38"/>
      <c r="M2" s="83" t="s">
        <v>6</v>
      </c>
      <c r="N2" s="84"/>
      <c r="O2" s="53"/>
      <c r="P2" s="54">
        <f>SUM(L10:L18)/Q1</f>
        <v>61.73913043478261</v>
      </c>
      <c r="Q2" s="55"/>
    </row>
    <row r="3" spans="1:17" ht="16.5" thickBot="1">
      <c r="A3" s="71" t="s">
        <v>7</v>
      </c>
      <c r="B3" s="72"/>
      <c r="C3" s="72"/>
      <c r="D3" s="72"/>
      <c r="E3" s="72"/>
      <c r="F3" s="72"/>
      <c r="G3" s="39" t="s">
        <v>8</v>
      </c>
      <c r="H3" s="73" t="s">
        <v>9</v>
      </c>
      <c r="I3" s="73"/>
      <c r="J3" s="73"/>
      <c r="K3" s="73"/>
      <c r="L3" s="41"/>
      <c r="M3" s="41"/>
      <c r="N3" s="40"/>
      <c r="O3" s="90">
        <v>230</v>
      </c>
      <c r="P3" s="90"/>
      <c r="Q3" s="42"/>
    </row>
    <row r="4" spans="1:17" ht="15.75">
      <c r="A4" s="74" t="s">
        <v>10</v>
      </c>
      <c r="B4" s="75"/>
      <c r="C4" s="75"/>
      <c r="D4" s="75"/>
      <c r="E4" s="75"/>
      <c r="F4" s="76"/>
      <c r="G4" s="43"/>
      <c r="H4" s="77" t="s">
        <v>11</v>
      </c>
      <c r="I4" s="77"/>
      <c r="J4" s="78"/>
      <c r="K4" s="78"/>
      <c r="L4" s="44"/>
      <c r="M4" s="33"/>
      <c r="N4" s="33"/>
      <c r="O4" s="91"/>
      <c r="P4" s="91"/>
      <c r="Q4" s="42"/>
    </row>
    <row r="5" spans="1:17" ht="16.5" thickBot="1">
      <c r="A5" s="79" t="s">
        <v>12</v>
      </c>
      <c r="B5" s="80"/>
      <c r="C5" s="80"/>
      <c r="D5" s="80"/>
      <c r="E5" s="80"/>
      <c r="F5" s="81"/>
      <c r="G5" s="41"/>
      <c r="H5" s="41"/>
      <c r="I5" s="41"/>
      <c r="J5" s="41"/>
      <c r="K5" s="41"/>
      <c r="L5" s="41"/>
      <c r="M5" s="41"/>
      <c r="N5" s="41"/>
      <c r="O5" s="91"/>
      <c r="P5" s="91"/>
      <c r="Q5" s="42"/>
    </row>
    <row r="6" spans="1:17" ht="6" customHeight="1" thickBot="1">
      <c r="A6" s="45"/>
      <c r="B6" s="41"/>
      <c r="C6" s="46"/>
      <c r="D6" s="41"/>
      <c r="E6" s="41"/>
      <c r="F6" s="41"/>
      <c r="G6" s="27"/>
      <c r="H6" s="27"/>
      <c r="I6" s="27"/>
      <c r="J6" s="27"/>
      <c r="K6" s="27"/>
      <c r="L6" s="27"/>
      <c r="M6" s="27"/>
      <c r="N6" s="27"/>
      <c r="O6" s="27"/>
      <c r="P6" s="27"/>
      <c r="Q6" s="47"/>
    </row>
    <row r="7" spans="1:17" ht="15.75">
      <c r="A7" s="48" t="s">
        <v>13</v>
      </c>
      <c r="B7" s="49" t="s">
        <v>14</v>
      </c>
      <c r="C7" s="49" t="s">
        <v>15</v>
      </c>
      <c r="D7" s="49" t="s">
        <v>16</v>
      </c>
      <c r="E7" s="50" t="s">
        <v>17</v>
      </c>
      <c r="F7" s="51" t="s">
        <v>18</v>
      </c>
      <c r="G7" s="52" t="s">
        <v>19</v>
      </c>
      <c r="H7" s="49" t="s">
        <v>20</v>
      </c>
      <c r="I7" s="49" t="s">
        <v>20</v>
      </c>
      <c r="J7" s="49" t="s">
        <v>20</v>
      </c>
      <c r="K7" s="49" t="s">
        <v>21</v>
      </c>
      <c r="L7" s="49" t="s">
        <v>22</v>
      </c>
      <c r="M7" s="70" t="s">
        <v>23</v>
      </c>
      <c r="N7" s="70"/>
      <c r="O7" s="70"/>
      <c r="P7" s="70"/>
      <c r="Q7" s="57"/>
    </row>
    <row r="8" spans="1:17" ht="16.5" thickBot="1">
      <c r="A8" s="58"/>
      <c r="B8" s="59"/>
      <c r="C8" s="60" t="s">
        <v>24</v>
      </c>
      <c r="D8" s="61"/>
      <c r="E8" s="62" t="s">
        <v>25</v>
      </c>
      <c r="F8" s="62" t="s">
        <v>26</v>
      </c>
      <c r="G8" s="61" t="s">
        <v>27</v>
      </c>
      <c r="H8" s="61" t="s">
        <v>28</v>
      </c>
      <c r="I8" s="61" t="s">
        <v>29</v>
      </c>
      <c r="J8" s="61" t="s">
        <v>30</v>
      </c>
      <c r="K8" s="61" t="s">
        <v>24</v>
      </c>
      <c r="L8" s="61"/>
      <c r="M8" s="61" t="s">
        <v>31</v>
      </c>
      <c r="N8" s="61" t="s">
        <v>28</v>
      </c>
      <c r="O8" s="61" t="s">
        <v>29</v>
      </c>
      <c r="P8" s="61" t="s">
        <v>30</v>
      </c>
      <c r="Q8" s="63"/>
    </row>
    <row r="9" spans="1:17" ht="6" customHeight="1">
      <c r="A9" s="64"/>
      <c r="B9" s="65"/>
      <c r="C9" s="65"/>
      <c r="D9" s="65"/>
      <c r="E9" s="66"/>
      <c r="F9" s="66"/>
      <c r="G9" s="65"/>
      <c r="H9" s="65"/>
      <c r="I9" s="65"/>
      <c r="J9" s="65"/>
      <c r="K9" s="65"/>
      <c r="L9" s="65"/>
      <c r="M9" s="65"/>
      <c r="N9" s="65"/>
      <c r="O9" s="65"/>
      <c r="P9" s="65"/>
      <c r="Q9" s="67"/>
    </row>
    <row r="10" spans="1:17" ht="26.25">
      <c r="A10" s="1">
        <v>0.46527777777777757</v>
      </c>
      <c r="B10" s="2"/>
      <c r="C10" s="3" t="s">
        <v>32</v>
      </c>
      <c r="D10" s="4">
        <v>471</v>
      </c>
      <c r="E10" s="5" t="s">
        <v>33</v>
      </c>
      <c r="F10" s="5" t="s">
        <v>34</v>
      </c>
      <c r="G10" s="5" t="s">
        <v>35</v>
      </c>
      <c r="H10" s="2"/>
      <c r="I10" s="2">
        <v>150</v>
      </c>
      <c r="J10" s="2"/>
      <c r="K10" s="2">
        <v>54</v>
      </c>
      <c r="L10" s="6">
        <f aca="true" t="shared" si="0" ref="L10:L17">SUM(H10:J10)/2.3</f>
        <v>65.21739130434783</v>
      </c>
      <c r="M10" s="7">
        <v>1</v>
      </c>
      <c r="N10" s="7"/>
      <c r="O10" s="7">
        <v>1</v>
      </c>
      <c r="P10" s="7"/>
      <c r="Q10" s="8"/>
    </row>
    <row r="11" spans="1:17" ht="26.25">
      <c r="A11" s="1">
        <v>0.47986111111111085</v>
      </c>
      <c r="B11" s="2"/>
      <c r="C11" s="3" t="s">
        <v>36</v>
      </c>
      <c r="D11" s="4">
        <v>892</v>
      </c>
      <c r="E11" s="5" t="s">
        <v>37</v>
      </c>
      <c r="F11" s="5" t="s">
        <v>38</v>
      </c>
      <c r="G11" s="5"/>
      <c r="H11" s="2">
        <v>146</v>
      </c>
      <c r="I11" s="2"/>
      <c r="J11" s="2"/>
      <c r="K11" s="2">
        <v>52</v>
      </c>
      <c r="L11" s="6">
        <f t="shared" si="0"/>
        <v>63.478260869565226</v>
      </c>
      <c r="M11" s="7">
        <v>2</v>
      </c>
      <c r="N11" s="7">
        <v>1</v>
      </c>
      <c r="O11" s="7"/>
      <c r="P11" s="7"/>
      <c r="Q11" s="8"/>
    </row>
    <row r="12" spans="1:17" ht="26.25">
      <c r="A12" s="1">
        <v>0.475</v>
      </c>
      <c r="B12" s="2"/>
      <c r="C12" s="3" t="s">
        <v>32</v>
      </c>
      <c r="D12" s="4">
        <v>829</v>
      </c>
      <c r="E12" s="9" t="s">
        <v>39</v>
      </c>
      <c r="F12" s="9" t="s">
        <v>40</v>
      </c>
      <c r="G12" s="5" t="s">
        <v>41</v>
      </c>
      <c r="H12" s="2"/>
      <c r="I12" s="2">
        <v>144</v>
      </c>
      <c r="J12" s="2"/>
      <c r="K12" s="2">
        <v>50</v>
      </c>
      <c r="L12" s="6">
        <f t="shared" si="0"/>
        <v>62.60869565217392</v>
      </c>
      <c r="M12" s="7">
        <v>3</v>
      </c>
      <c r="N12" s="7"/>
      <c r="O12" s="7">
        <v>2</v>
      </c>
      <c r="P12" s="7"/>
      <c r="Q12" s="8"/>
    </row>
    <row r="13" spans="1:17" ht="26.25">
      <c r="A13" s="1">
        <v>0.4263888888888889</v>
      </c>
      <c r="B13" s="2"/>
      <c r="C13" s="3" t="s">
        <v>32</v>
      </c>
      <c r="D13" s="4">
        <v>875</v>
      </c>
      <c r="E13" s="5" t="s">
        <v>42</v>
      </c>
      <c r="F13" s="5" t="s">
        <v>43</v>
      </c>
      <c r="G13" s="5"/>
      <c r="H13" s="2"/>
      <c r="I13" s="2">
        <v>143</v>
      </c>
      <c r="J13" s="2"/>
      <c r="K13" s="2">
        <v>50</v>
      </c>
      <c r="L13" s="6">
        <f t="shared" si="0"/>
        <v>62.173913043478265</v>
      </c>
      <c r="M13" s="7">
        <v>4</v>
      </c>
      <c r="N13" s="7"/>
      <c r="O13" s="7">
        <v>3</v>
      </c>
      <c r="P13" s="7"/>
      <c r="Q13" s="8"/>
    </row>
    <row r="14" spans="1:17" ht="26.25">
      <c r="A14" s="1">
        <v>0.4215277777777778</v>
      </c>
      <c r="B14" s="2"/>
      <c r="C14" s="3" t="s">
        <v>36</v>
      </c>
      <c r="D14" s="4">
        <v>874</v>
      </c>
      <c r="E14" s="5" t="s">
        <v>44</v>
      </c>
      <c r="F14" s="5" t="s">
        <v>45</v>
      </c>
      <c r="G14" s="5"/>
      <c r="H14" s="2">
        <v>142</v>
      </c>
      <c r="I14" s="2"/>
      <c r="J14" s="2"/>
      <c r="K14" s="2">
        <v>50</v>
      </c>
      <c r="L14" s="6">
        <f t="shared" si="0"/>
        <v>61.739130434782616</v>
      </c>
      <c r="M14" s="7">
        <v>5</v>
      </c>
      <c r="N14" s="7">
        <v>2</v>
      </c>
      <c r="O14" s="7"/>
      <c r="P14" s="7"/>
      <c r="Q14" s="8"/>
    </row>
    <row r="15" spans="1:17" ht="26.25">
      <c r="A15" s="1">
        <v>0.44583333333333325</v>
      </c>
      <c r="B15" s="2"/>
      <c r="C15" s="3" t="s">
        <v>36</v>
      </c>
      <c r="D15" s="4">
        <v>866</v>
      </c>
      <c r="E15" s="9" t="s">
        <v>46</v>
      </c>
      <c r="F15" s="5" t="s">
        <v>47</v>
      </c>
      <c r="G15" s="5"/>
      <c r="H15" s="2">
        <v>139</v>
      </c>
      <c r="I15" s="2"/>
      <c r="J15" s="2"/>
      <c r="K15" s="2">
        <v>50</v>
      </c>
      <c r="L15" s="6">
        <f t="shared" si="0"/>
        <v>60.434782608695656</v>
      </c>
      <c r="M15" s="7">
        <v>6</v>
      </c>
      <c r="N15" s="7">
        <v>3</v>
      </c>
      <c r="O15" s="7"/>
      <c r="P15" s="7"/>
      <c r="Q15" s="8"/>
    </row>
    <row r="16" spans="1:17" ht="26.25">
      <c r="A16" s="1">
        <v>0.4506944444444443</v>
      </c>
      <c r="B16" s="2"/>
      <c r="C16" s="3" t="s">
        <v>32</v>
      </c>
      <c r="D16" s="4">
        <v>860</v>
      </c>
      <c r="E16" s="9" t="s">
        <v>48</v>
      </c>
      <c r="F16" s="9" t="s">
        <v>49</v>
      </c>
      <c r="G16" s="5" t="s">
        <v>50</v>
      </c>
      <c r="H16" s="2"/>
      <c r="I16" s="2">
        <v>139</v>
      </c>
      <c r="J16" s="2"/>
      <c r="K16" s="2">
        <v>48</v>
      </c>
      <c r="L16" s="6">
        <f t="shared" si="0"/>
        <v>60.434782608695656</v>
      </c>
      <c r="M16" s="7">
        <v>7</v>
      </c>
      <c r="N16" s="7"/>
      <c r="O16" s="7">
        <v>4</v>
      </c>
      <c r="P16" s="7"/>
      <c r="Q16" s="8"/>
    </row>
    <row r="17" spans="1:17" ht="26.25">
      <c r="A17" s="1">
        <v>0.44097222222222215</v>
      </c>
      <c r="B17" s="2"/>
      <c r="C17" s="3" t="s">
        <v>32</v>
      </c>
      <c r="D17" s="4">
        <v>867</v>
      </c>
      <c r="E17" s="9" t="s">
        <v>51</v>
      </c>
      <c r="F17" s="9" t="s">
        <v>52</v>
      </c>
      <c r="G17" s="5" t="s">
        <v>53</v>
      </c>
      <c r="H17" s="2"/>
      <c r="I17" s="2">
        <v>133</v>
      </c>
      <c r="J17" s="2"/>
      <c r="K17" s="2">
        <v>46</v>
      </c>
      <c r="L17" s="6">
        <f t="shared" si="0"/>
        <v>57.82608695652174</v>
      </c>
      <c r="M17" s="7">
        <v>8</v>
      </c>
      <c r="N17" s="7"/>
      <c r="O17" s="7">
        <v>5</v>
      </c>
      <c r="P17" s="7"/>
      <c r="Q17" s="8"/>
    </row>
    <row r="18" spans="1:17" ht="15.75">
      <c r="A18" s="1">
        <v>0.48472222222222194</v>
      </c>
      <c r="B18" s="2" t="s">
        <v>54</v>
      </c>
      <c r="C18" s="3"/>
      <c r="D18" s="4"/>
      <c r="E18" s="5"/>
      <c r="F18" s="5"/>
      <c r="G18" s="5"/>
      <c r="H18" s="2"/>
      <c r="I18" s="2"/>
      <c r="J18" s="2"/>
      <c r="K18" s="2"/>
      <c r="L18" s="6"/>
      <c r="M18" s="7"/>
      <c r="N18" s="7"/>
      <c r="O18" s="7"/>
      <c r="P18" s="7"/>
      <c r="Q18" s="8"/>
    </row>
    <row r="19" spans="1:17" ht="6" customHeight="1" thickBot="1">
      <c r="A19" s="10"/>
      <c r="B19" s="11"/>
      <c r="C19" s="12"/>
      <c r="D19" s="13"/>
      <c r="E19" s="14"/>
      <c r="F19" s="14"/>
      <c r="G19" s="15"/>
      <c r="H19" s="11"/>
      <c r="I19" s="11"/>
      <c r="J19" s="11"/>
      <c r="K19" s="11"/>
      <c r="L19" s="16"/>
      <c r="M19" s="17"/>
      <c r="N19" s="17"/>
      <c r="O19" s="17"/>
      <c r="P19" s="17"/>
      <c r="Q19" s="18"/>
    </row>
    <row r="20" ht="6" customHeight="1" thickBot="1"/>
    <row r="21" spans="1:17" ht="16.5" thickBot="1">
      <c r="A21" s="56" t="s">
        <v>0</v>
      </c>
      <c r="B21" s="85"/>
      <c r="C21" s="85"/>
      <c r="D21" s="85"/>
      <c r="E21" s="85"/>
      <c r="F21" s="85"/>
      <c r="G21" s="86" t="s">
        <v>1</v>
      </c>
      <c r="H21" s="86"/>
      <c r="I21" s="86"/>
      <c r="J21" s="86"/>
      <c r="K21" s="86"/>
      <c r="L21" s="87"/>
      <c r="M21" s="88" t="s">
        <v>2</v>
      </c>
      <c r="N21" s="89"/>
      <c r="O21" s="89"/>
      <c r="P21" s="35">
        <v>8</v>
      </c>
      <c r="Q21" s="36">
        <v>8</v>
      </c>
    </row>
    <row r="22" spans="1:17" ht="16.5" thickBot="1">
      <c r="A22" s="71" t="s">
        <v>3</v>
      </c>
      <c r="B22" s="72"/>
      <c r="C22" s="72"/>
      <c r="D22" s="72"/>
      <c r="E22" s="72"/>
      <c r="F22" s="72"/>
      <c r="G22" s="37" t="s">
        <v>4</v>
      </c>
      <c r="H22" s="82" t="s">
        <v>55</v>
      </c>
      <c r="I22" s="82"/>
      <c r="J22" s="82"/>
      <c r="K22" s="82"/>
      <c r="L22" s="38"/>
      <c r="M22" s="83" t="s">
        <v>6</v>
      </c>
      <c r="N22" s="84"/>
      <c r="O22" s="53"/>
      <c r="P22" s="54">
        <f>SUM(L30:L38)/Q21</f>
        <v>63.749999999999986</v>
      </c>
      <c r="Q22" s="55"/>
    </row>
    <row r="23" spans="1:17" ht="16.5" thickBot="1">
      <c r="A23" s="71" t="s">
        <v>56</v>
      </c>
      <c r="B23" s="72"/>
      <c r="C23" s="72"/>
      <c r="D23" s="72"/>
      <c r="E23" s="72"/>
      <c r="F23" s="72"/>
      <c r="G23" s="39" t="s">
        <v>8</v>
      </c>
      <c r="H23" s="73" t="s">
        <v>57</v>
      </c>
      <c r="I23" s="73"/>
      <c r="J23" s="73"/>
      <c r="K23" s="73"/>
      <c r="L23" s="41"/>
      <c r="M23" s="41"/>
      <c r="N23" s="40"/>
      <c r="O23" s="90">
        <v>220</v>
      </c>
      <c r="P23" s="90"/>
      <c r="Q23" s="42"/>
    </row>
    <row r="24" spans="1:17" ht="15.75">
      <c r="A24" s="74" t="s">
        <v>10</v>
      </c>
      <c r="B24" s="75"/>
      <c r="C24" s="75"/>
      <c r="D24" s="75"/>
      <c r="E24" s="75"/>
      <c r="F24" s="76"/>
      <c r="G24" s="43"/>
      <c r="H24" s="77" t="s">
        <v>58</v>
      </c>
      <c r="I24" s="77"/>
      <c r="J24" s="78"/>
      <c r="K24" s="78"/>
      <c r="L24" s="44"/>
      <c r="M24" s="33"/>
      <c r="N24" s="33"/>
      <c r="O24" s="91"/>
      <c r="P24" s="91"/>
      <c r="Q24" s="42"/>
    </row>
    <row r="25" spans="1:17" ht="16.5" thickBot="1">
      <c r="A25" s="79" t="s">
        <v>59</v>
      </c>
      <c r="B25" s="80"/>
      <c r="C25" s="80"/>
      <c r="D25" s="80"/>
      <c r="E25" s="80"/>
      <c r="F25" s="81"/>
      <c r="G25" s="41"/>
      <c r="H25" s="41"/>
      <c r="I25" s="41"/>
      <c r="J25" s="41"/>
      <c r="K25" s="41"/>
      <c r="L25" s="41"/>
      <c r="M25" s="41"/>
      <c r="N25" s="41"/>
      <c r="O25" s="91"/>
      <c r="P25" s="91"/>
      <c r="Q25" s="42"/>
    </row>
    <row r="26" spans="1:17" ht="6" customHeight="1" thickBot="1">
      <c r="A26" s="45"/>
      <c r="B26" s="41"/>
      <c r="C26" s="46"/>
      <c r="D26" s="41"/>
      <c r="E26" s="41"/>
      <c r="F26" s="41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7"/>
    </row>
    <row r="27" spans="1:17" ht="15.75">
      <c r="A27" s="48" t="s">
        <v>13</v>
      </c>
      <c r="B27" s="49" t="s">
        <v>14</v>
      </c>
      <c r="C27" s="49" t="s">
        <v>15</v>
      </c>
      <c r="D27" s="49" t="s">
        <v>16</v>
      </c>
      <c r="E27" s="50" t="s">
        <v>17</v>
      </c>
      <c r="F27" s="51" t="s">
        <v>18</v>
      </c>
      <c r="G27" s="52" t="s">
        <v>19</v>
      </c>
      <c r="H27" s="49" t="s">
        <v>20</v>
      </c>
      <c r="I27" s="49" t="s">
        <v>20</v>
      </c>
      <c r="J27" s="49" t="s">
        <v>20</v>
      </c>
      <c r="K27" s="49" t="s">
        <v>21</v>
      </c>
      <c r="L27" s="49" t="s">
        <v>22</v>
      </c>
      <c r="M27" s="70" t="s">
        <v>23</v>
      </c>
      <c r="N27" s="70"/>
      <c r="O27" s="70"/>
      <c r="P27" s="70"/>
      <c r="Q27" s="57"/>
    </row>
    <row r="28" spans="1:17" ht="16.5" thickBot="1">
      <c r="A28" s="58"/>
      <c r="B28" s="59"/>
      <c r="C28" s="60" t="s">
        <v>24</v>
      </c>
      <c r="D28" s="61"/>
      <c r="E28" s="62" t="s">
        <v>25</v>
      </c>
      <c r="F28" s="62" t="s">
        <v>26</v>
      </c>
      <c r="G28" s="61" t="s">
        <v>27</v>
      </c>
      <c r="H28" s="61" t="s">
        <v>28</v>
      </c>
      <c r="I28" s="61" t="s">
        <v>29</v>
      </c>
      <c r="J28" s="61" t="s">
        <v>30</v>
      </c>
      <c r="K28" s="61" t="s">
        <v>24</v>
      </c>
      <c r="L28" s="61"/>
      <c r="M28" s="61" t="s">
        <v>31</v>
      </c>
      <c r="N28" s="61" t="s">
        <v>28</v>
      </c>
      <c r="O28" s="61" t="s">
        <v>29</v>
      </c>
      <c r="P28" s="61" t="s">
        <v>30</v>
      </c>
      <c r="Q28" s="63" t="s">
        <v>24</v>
      </c>
    </row>
    <row r="29" spans="1:17" ht="6" customHeight="1">
      <c r="A29" s="64"/>
      <c r="B29" s="65"/>
      <c r="C29" s="65"/>
      <c r="D29" s="65"/>
      <c r="E29" s="66"/>
      <c r="F29" s="66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7"/>
    </row>
    <row r="30" spans="1:17" ht="26.25">
      <c r="A30" s="1">
        <v>0.475</v>
      </c>
      <c r="B30" s="2"/>
      <c r="C30" s="3" t="s">
        <v>32</v>
      </c>
      <c r="D30" s="4">
        <v>860</v>
      </c>
      <c r="E30" s="9" t="s">
        <v>48</v>
      </c>
      <c r="F30" s="9" t="s">
        <v>49</v>
      </c>
      <c r="G30" s="5" t="s">
        <v>50</v>
      </c>
      <c r="H30" s="2"/>
      <c r="I30" s="2">
        <v>150</v>
      </c>
      <c r="J30" s="2"/>
      <c r="K30" s="2">
        <v>54</v>
      </c>
      <c r="L30" s="6">
        <f aca="true" t="shared" si="1" ref="L30:L37">SUM(H30:J30)/2.2</f>
        <v>68.18181818181817</v>
      </c>
      <c r="M30" s="7">
        <v>1</v>
      </c>
      <c r="N30" s="7"/>
      <c r="O30" s="7">
        <v>1</v>
      </c>
      <c r="P30" s="7"/>
      <c r="Q30" s="8"/>
    </row>
    <row r="31" spans="1:17" ht="26.25">
      <c r="A31" s="1">
        <v>0.47013888888888866</v>
      </c>
      <c r="B31" s="2"/>
      <c r="C31" s="3" t="s">
        <v>36</v>
      </c>
      <c r="D31" s="4">
        <v>866</v>
      </c>
      <c r="E31" s="9" t="s">
        <v>46</v>
      </c>
      <c r="F31" s="5" t="s">
        <v>47</v>
      </c>
      <c r="G31" s="5"/>
      <c r="H31" s="2">
        <v>147</v>
      </c>
      <c r="I31" s="2"/>
      <c r="J31" s="2"/>
      <c r="K31" s="2">
        <v>54</v>
      </c>
      <c r="L31" s="6">
        <f t="shared" si="1"/>
        <v>66.81818181818181</v>
      </c>
      <c r="M31" s="7">
        <v>2</v>
      </c>
      <c r="N31" s="7">
        <v>1</v>
      </c>
      <c r="O31" s="7"/>
      <c r="P31" s="7"/>
      <c r="Q31" s="8"/>
    </row>
    <row r="32" spans="1:17" ht="26.25">
      <c r="A32" s="1">
        <v>0.48958333333333304</v>
      </c>
      <c r="B32" s="2"/>
      <c r="C32" s="3" t="s">
        <v>32</v>
      </c>
      <c r="D32" s="4">
        <v>471</v>
      </c>
      <c r="E32" s="5" t="s">
        <v>33</v>
      </c>
      <c r="F32" s="5" t="s">
        <v>34</v>
      </c>
      <c r="G32" s="5" t="s">
        <v>35</v>
      </c>
      <c r="H32" s="2"/>
      <c r="I32" s="2">
        <v>141</v>
      </c>
      <c r="J32" s="2"/>
      <c r="K32" s="2">
        <v>54</v>
      </c>
      <c r="L32" s="6">
        <f t="shared" si="1"/>
        <v>64.09090909090908</v>
      </c>
      <c r="M32" s="7">
        <v>3</v>
      </c>
      <c r="N32" s="7"/>
      <c r="O32" s="7">
        <v>2</v>
      </c>
      <c r="P32" s="7"/>
      <c r="Q32" s="8"/>
    </row>
    <row r="33" spans="1:17" ht="26.25">
      <c r="A33" s="1">
        <v>0.43611111111111106</v>
      </c>
      <c r="B33" s="2"/>
      <c r="C33" s="3" t="s">
        <v>32</v>
      </c>
      <c r="D33" s="4">
        <v>737</v>
      </c>
      <c r="E33" s="5" t="s">
        <v>60</v>
      </c>
      <c r="F33" s="5" t="s">
        <v>61</v>
      </c>
      <c r="G33" s="5" t="s">
        <v>62</v>
      </c>
      <c r="H33" s="2"/>
      <c r="I33" s="2">
        <v>141</v>
      </c>
      <c r="J33" s="2"/>
      <c r="K33" s="2">
        <v>52</v>
      </c>
      <c r="L33" s="6">
        <f t="shared" si="1"/>
        <v>64.09090909090908</v>
      </c>
      <c r="M33" s="7">
        <v>4</v>
      </c>
      <c r="N33" s="7"/>
      <c r="O33" s="7">
        <v>3</v>
      </c>
      <c r="P33" s="7"/>
      <c r="Q33" s="8"/>
    </row>
    <row r="34" spans="1:17" ht="26.25">
      <c r="A34" s="1">
        <v>0.44583333333333325</v>
      </c>
      <c r="B34" s="2"/>
      <c r="C34" s="3" t="s">
        <v>36</v>
      </c>
      <c r="D34" s="4">
        <v>874</v>
      </c>
      <c r="E34" s="5" t="s">
        <v>44</v>
      </c>
      <c r="F34" s="5" t="s">
        <v>45</v>
      </c>
      <c r="G34" s="5"/>
      <c r="H34" s="2">
        <v>140</v>
      </c>
      <c r="I34" s="2"/>
      <c r="J34" s="2"/>
      <c r="K34" s="2">
        <v>52</v>
      </c>
      <c r="L34" s="6">
        <f t="shared" si="1"/>
        <v>63.63636363636363</v>
      </c>
      <c r="M34" s="7">
        <v>5</v>
      </c>
      <c r="N34" s="7">
        <v>2</v>
      </c>
      <c r="O34" s="7"/>
      <c r="P34" s="7"/>
      <c r="Q34" s="8"/>
    </row>
    <row r="35" spans="1:17" ht="26.25">
      <c r="A35" s="1">
        <v>0.4506944444444443</v>
      </c>
      <c r="B35" s="2"/>
      <c r="C35" s="3" t="s">
        <v>32</v>
      </c>
      <c r="D35" s="4">
        <v>875</v>
      </c>
      <c r="E35" s="5" t="s">
        <v>42</v>
      </c>
      <c r="F35" s="5" t="s">
        <v>43</v>
      </c>
      <c r="G35" s="5"/>
      <c r="H35" s="2"/>
      <c r="I35" s="2">
        <v>137</v>
      </c>
      <c r="J35" s="2"/>
      <c r="K35" s="2">
        <v>50</v>
      </c>
      <c r="L35" s="6">
        <f t="shared" si="1"/>
        <v>62.272727272727266</v>
      </c>
      <c r="M35" s="7">
        <v>6</v>
      </c>
      <c r="N35" s="7"/>
      <c r="O35" s="7">
        <v>4</v>
      </c>
      <c r="P35" s="7"/>
      <c r="Q35" s="8"/>
    </row>
    <row r="36" spans="1:17" ht="26.25">
      <c r="A36" s="1">
        <v>0.46527777777777757</v>
      </c>
      <c r="B36" s="2"/>
      <c r="C36" s="3" t="s">
        <v>32</v>
      </c>
      <c r="D36" s="4">
        <v>867</v>
      </c>
      <c r="E36" s="9" t="s">
        <v>51</v>
      </c>
      <c r="F36" s="9" t="s">
        <v>52</v>
      </c>
      <c r="G36" s="5" t="s">
        <v>53</v>
      </c>
      <c r="H36" s="2"/>
      <c r="I36" s="2">
        <v>134</v>
      </c>
      <c r="J36" s="2"/>
      <c r="K36" s="2">
        <v>50</v>
      </c>
      <c r="L36" s="6">
        <f t="shared" si="1"/>
        <v>60.90909090909091</v>
      </c>
      <c r="M36" s="7">
        <v>7</v>
      </c>
      <c r="N36" s="7"/>
      <c r="O36" s="7">
        <v>5</v>
      </c>
      <c r="P36" s="7"/>
      <c r="Q36" s="8"/>
    </row>
    <row r="37" spans="1:17" ht="26.25">
      <c r="A37" s="1">
        <v>0.47986111111111085</v>
      </c>
      <c r="B37" s="2"/>
      <c r="C37" s="3" t="s">
        <v>32</v>
      </c>
      <c r="D37" s="4">
        <v>88</v>
      </c>
      <c r="E37" s="9" t="s">
        <v>63</v>
      </c>
      <c r="F37" s="5" t="s">
        <v>64</v>
      </c>
      <c r="G37" s="5" t="s">
        <v>65</v>
      </c>
      <c r="H37" s="2"/>
      <c r="I37" s="2">
        <v>132</v>
      </c>
      <c r="J37" s="2"/>
      <c r="K37" s="2">
        <v>48</v>
      </c>
      <c r="L37" s="6">
        <f t="shared" si="1"/>
        <v>59.99999999999999</v>
      </c>
      <c r="M37" s="7">
        <v>8</v>
      </c>
      <c r="N37" s="7"/>
      <c r="O37" s="7">
        <v>6</v>
      </c>
      <c r="P37" s="7"/>
      <c r="Q37" s="8"/>
    </row>
    <row r="38" spans="1:17" ht="15.75">
      <c r="A38" s="1">
        <v>0.49444444444444413</v>
      </c>
      <c r="B38" s="2" t="s">
        <v>54</v>
      </c>
      <c r="C38" s="3"/>
      <c r="D38" s="4"/>
      <c r="E38" s="19"/>
      <c r="F38" s="19"/>
      <c r="G38" s="19"/>
      <c r="H38" s="2"/>
      <c r="I38" s="2"/>
      <c r="J38" s="2"/>
      <c r="K38" s="2"/>
      <c r="L38" s="6"/>
      <c r="M38" s="7"/>
      <c r="N38" s="7"/>
      <c r="O38" s="7"/>
      <c r="P38" s="7"/>
      <c r="Q38" s="8"/>
    </row>
    <row r="39" spans="1:17" ht="6" customHeight="1" thickBo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6"/>
      <c r="M39" s="17"/>
      <c r="N39" s="17"/>
      <c r="O39" s="17"/>
      <c r="P39" s="17"/>
      <c r="Q39" s="18"/>
    </row>
    <row r="40" ht="6" customHeight="1" thickBot="1"/>
    <row r="41" spans="1:17" ht="16.5" thickBot="1">
      <c r="A41" s="56" t="s">
        <v>0</v>
      </c>
      <c r="B41" s="85"/>
      <c r="C41" s="85"/>
      <c r="D41" s="85"/>
      <c r="E41" s="85"/>
      <c r="F41" s="85"/>
      <c r="G41" s="86" t="s">
        <v>1</v>
      </c>
      <c r="H41" s="86"/>
      <c r="I41" s="86"/>
      <c r="J41" s="86"/>
      <c r="K41" s="86"/>
      <c r="L41" s="87"/>
      <c r="M41" s="88" t="s">
        <v>2</v>
      </c>
      <c r="N41" s="89"/>
      <c r="O41" s="89"/>
      <c r="P41" s="35">
        <v>5</v>
      </c>
      <c r="Q41" s="36">
        <v>5</v>
      </c>
    </row>
    <row r="42" spans="1:17" ht="16.5" thickBot="1">
      <c r="A42" s="71" t="s">
        <v>3</v>
      </c>
      <c r="B42" s="72"/>
      <c r="C42" s="72"/>
      <c r="D42" s="72"/>
      <c r="E42" s="72"/>
      <c r="F42" s="72"/>
      <c r="G42" s="37" t="s">
        <v>4</v>
      </c>
      <c r="H42" s="82" t="s">
        <v>66</v>
      </c>
      <c r="I42" s="82"/>
      <c r="J42" s="82"/>
      <c r="K42" s="82"/>
      <c r="L42" s="38"/>
      <c r="M42" s="83" t="s">
        <v>6</v>
      </c>
      <c r="N42" s="84"/>
      <c r="O42" s="53"/>
      <c r="P42" s="54">
        <f>SUM(L50:L55)/Q41</f>
        <v>60.07692307692307</v>
      </c>
      <c r="Q42" s="55"/>
    </row>
    <row r="43" spans="1:17" ht="16.5" thickBot="1">
      <c r="A43" s="71" t="s">
        <v>67</v>
      </c>
      <c r="B43" s="72"/>
      <c r="C43" s="72"/>
      <c r="D43" s="72"/>
      <c r="E43" s="72"/>
      <c r="F43" s="72"/>
      <c r="G43" s="39" t="s">
        <v>8</v>
      </c>
      <c r="H43" s="73" t="s">
        <v>68</v>
      </c>
      <c r="I43" s="73"/>
      <c r="J43" s="73"/>
      <c r="K43" s="73"/>
      <c r="L43" s="41"/>
      <c r="M43" s="41"/>
      <c r="N43" s="40"/>
      <c r="O43" s="90">
        <v>260</v>
      </c>
      <c r="P43" s="90"/>
      <c r="Q43" s="42"/>
    </row>
    <row r="44" spans="1:17" ht="15.75">
      <c r="A44" s="74" t="s">
        <v>69</v>
      </c>
      <c r="B44" s="75"/>
      <c r="C44" s="75"/>
      <c r="D44" s="75"/>
      <c r="E44" s="75"/>
      <c r="F44" s="76"/>
      <c r="G44" s="43"/>
      <c r="H44" s="77" t="s">
        <v>11</v>
      </c>
      <c r="I44" s="77"/>
      <c r="J44" s="78"/>
      <c r="K44" s="78"/>
      <c r="L44" s="44"/>
      <c r="M44" s="33"/>
      <c r="N44" s="33"/>
      <c r="O44" s="91"/>
      <c r="P44" s="91"/>
      <c r="Q44" s="42"/>
    </row>
    <row r="45" spans="1:17" ht="16.5" thickBot="1">
      <c r="A45" s="79" t="s">
        <v>70</v>
      </c>
      <c r="B45" s="80"/>
      <c r="C45" s="80"/>
      <c r="D45" s="80"/>
      <c r="E45" s="80"/>
      <c r="F45" s="81"/>
      <c r="G45" s="41"/>
      <c r="H45" s="41"/>
      <c r="I45" s="41"/>
      <c r="J45" s="41"/>
      <c r="K45" s="41"/>
      <c r="L45" s="41"/>
      <c r="M45" s="41"/>
      <c r="N45" s="41"/>
      <c r="O45" s="91"/>
      <c r="P45" s="91"/>
      <c r="Q45" s="42"/>
    </row>
    <row r="46" spans="1:17" ht="6" customHeight="1" thickBot="1">
      <c r="A46" s="45"/>
      <c r="B46" s="41"/>
      <c r="C46" s="46"/>
      <c r="D46" s="41"/>
      <c r="E46" s="41"/>
      <c r="F46" s="41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7"/>
    </row>
    <row r="47" spans="1:17" ht="15.75">
      <c r="A47" s="48" t="s">
        <v>13</v>
      </c>
      <c r="B47" s="49" t="s">
        <v>14</v>
      </c>
      <c r="C47" s="49" t="s">
        <v>15</v>
      </c>
      <c r="D47" s="49" t="s">
        <v>16</v>
      </c>
      <c r="E47" s="50" t="s">
        <v>17</v>
      </c>
      <c r="F47" s="51" t="s">
        <v>18</v>
      </c>
      <c r="G47" s="52" t="s">
        <v>19</v>
      </c>
      <c r="H47" s="49" t="s">
        <v>20</v>
      </c>
      <c r="I47" s="49" t="s">
        <v>20</v>
      </c>
      <c r="J47" s="49" t="s">
        <v>20</v>
      </c>
      <c r="K47" s="49" t="s">
        <v>21</v>
      </c>
      <c r="L47" s="49" t="s">
        <v>22</v>
      </c>
      <c r="M47" s="70" t="s">
        <v>23</v>
      </c>
      <c r="N47" s="70"/>
      <c r="O47" s="70"/>
      <c r="P47" s="70"/>
      <c r="Q47" s="57"/>
    </row>
    <row r="48" spans="1:17" ht="16.5" thickBot="1">
      <c r="A48" s="58"/>
      <c r="B48" s="59"/>
      <c r="C48" s="60" t="s">
        <v>24</v>
      </c>
      <c r="D48" s="61"/>
      <c r="E48" s="62" t="s">
        <v>25</v>
      </c>
      <c r="F48" s="62" t="s">
        <v>26</v>
      </c>
      <c r="G48" s="61" t="s">
        <v>27</v>
      </c>
      <c r="H48" s="61" t="s">
        <v>28</v>
      </c>
      <c r="I48" s="61" t="s">
        <v>29</v>
      </c>
      <c r="J48" s="61" t="s">
        <v>30</v>
      </c>
      <c r="K48" s="61" t="s">
        <v>24</v>
      </c>
      <c r="L48" s="61"/>
      <c r="M48" s="61" t="s">
        <v>31</v>
      </c>
      <c r="N48" s="61" t="s">
        <v>28</v>
      </c>
      <c r="O48" s="61" t="s">
        <v>29</v>
      </c>
      <c r="P48" s="61" t="s">
        <v>30</v>
      </c>
      <c r="Q48" s="63" t="s">
        <v>24</v>
      </c>
    </row>
    <row r="49" spans="1:17" ht="6" customHeight="1">
      <c r="A49" s="64"/>
      <c r="B49" s="65"/>
      <c r="C49" s="65"/>
      <c r="D49" s="65"/>
      <c r="E49" s="66"/>
      <c r="F49" s="66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7"/>
    </row>
    <row r="50" spans="1:17" ht="26.25">
      <c r="A50" s="1">
        <v>0.5618055555555586</v>
      </c>
      <c r="B50" s="2"/>
      <c r="C50" s="3" t="s">
        <v>36</v>
      </c>
      <c r="D50" s="4">
        <v>862</v>
      </c>
      <c r="E50" s="9" t="s">
        <v>71</v>
      </c>
      <c r="F50" s="9" t="s">
        <v>72</v>
      </c>
      <c r="G50" s="5" t="s">
        <v>73</v>
      </c>
      <c r="H50" s="2">
        <v>177</v>
      </c>
      <c r="I50" s="2"/>
      <c r="J50" s="2"/>
      <c r="K50" s="2">
        <v>63</v>
      </c>
      <c r="L50" s="6">
        <f>SUM(H50:J50)/2.6</f>
        <v>68.07692307692308</v>
      </c>
      <c r="M50" s="7">
        <v>1</v>
      </c>
      <c r="N50" s="7">
        <v>1</v>
      </c>
      <c r="O50" s="7"/>
      <c r="P50" s="7"/>
      <c r="Q50" s="8"/>
    </row>
    <row r="51" spans="1:17" ht="26.25">
      <c r="A51" s="1">
        <v>0.5340277777777795</v>
      </c>
      <c r="B51" s="2"/>
      <c r="C51" s="3" t="s">
        <v>36</v>
      </c>
      <c r="D51" s="4">
        <v>361</v>
      </c>
      <c r="E51" s="9" t="s">
        <v>74</v>
      </c>
      <c r="F51" s="9" t="s">
        <v>75</v>
      </c>
      <c r="G51" s="19"/>
      <c r="H51" s="2">
        <v>166</v>
      </c>
      <c r="I51" s="2"/>
      <c r="J51" s="2"/>
      <c r="K51" s="2">
        <v>60</v>
      </c>
      <c r="L51" s="6">
        <f>SUM(H51:J51)/2.6</f>
        <v>63.84615384615385</v>
      </c>
      <c r="M51" s="7">
        <v>2</v>
      </c>
      <c r="N51" s="7">
        <v>2</v>
      </c>
      <c r="O51" s="7"/>
      <c r="P51" s="7"/>
      <c r="Q51" s="8"/>
    </row>
    <row r="52" spans="1:17" ht="26.25">
      <c r="A52" s="1">
        <v>0.5673611111111143</v>
      </c>
      <c r="B52" s="2"/>
      <c r="C52" s="3" t="s">
        <v>36</v>
      </c>
      <c r="D52" s="4">
        <v>104</v>
      </c>
      <c r="E52" s="9" t="s">
        <v>76</v>
      </c>
      <c r="F52" s="9" t="s">
        <v>77</v>
      </c>
      <c r="G52" s="5" t="s">
        <v>78</v>
      </c>
      <c r="H52" s="2">
        <v>149</v>
      </c>
      <c r="I52" s="2"/>
      <c r="J52" s="2"/>
      <c r="K52" s="2">
        <v>52</v>
      </c>
      <c r="L52" s="6">
        <f>SUM(H52:J52)/2.6</f>
        <v>57.30769230769231</v>
      </c>
      <c r="M52" s="7">
        <v>3</v>
      </c>
      <c r="N52" s="7">
        <v>3</v>
      </c>
      <c r="O52" s="7"/>
      <c r="P52" s="7"/>
      <c r="Q52" s="8"/>
    </row>
    <row r="53" spans="1:17" ht="26.25">
      <c r="A53" s="1">
        <v>0.517361111111112</v>
      </c>
      <c r="B53" s="2"/>
      <c r="C53" s="3" t="s">
        <v>32</v>
      </c>
      <c r="D53" s="4">
        <v>829</v>
      </c>
      <c r="E53" s="9" t="s">
        <v>39</v>
      </c>
      <c r="F53" s="9" t="s">
        <v>40</v>
      </c>
      <c r="G53" s="5" t="s">
        <v>41</v>
      </c>
      <c r="H53" s="2"/>
      <c r="I53" s="2">
        <v>145</v>
      </c>
      <c r="J53" s="2"/>
      <c r="K53" s="2">
        <v>52</v>
      </c>
      <c r="L53" s="6">
        <f>SUM(H53:J53)/2.6</f>
        <v>55.76923076923077</v>
      </c>
      <c r="M53" s="7">
        <v>4</v>
      </c>
      <c r="N53" s="7"/>
      <c r="O53" s="7">
        <v>1</v>
      </c>
      <c r="P53" s="7"/>
      <c r="Q53" s="8"/>
    </row>
    <row r="54" spans="1:17" ht="26.25">
      <c r="A54" s="1">
        <v>0.5451388888888912</v>
      </c>
      <c r="B54" s="2"/>
      <c r="C54" s="3" t="s">
        <v>36</v>
      </c>
      <c r="D54" s="4">
        <v>642</v>
      </c>
      <c r="E54" s="5" t="s">
        <v>79</v>
      </c>
      <c r="F54" s="5" t="s">
        <v>80</v>
      </c>
      <c r="G54" s="19"/>
      <c r="H54" s="2">
        <v>144</v>
      </c>
      <c r="I54" s="2"/>
      <c r="J54" s="2"/>
      <c r="K54" s="2">
        <v>50</v>
      </c>
      <c r="L54" s="6">
        <f>SUM(H54:J54)/2.6</f>
        <v>55.38461538461538</v>
      </c>
      <c r="M54" s="7">
        <v>5</v>
      </c>
      <c r="N54" s="7">
        <v>4</v>
      </c>
      <c r="O54" s="7"/>
      <c r="P54" s="7"/>
      <c r="Q54" s="8"/>
    </row>
    <row r="55" spans="1:17" ht="15.75">
      <c r="A55" s="1">
        <v>0.5729166666666702</v>
      </c>
      <c r="B55" s="2" t="s">
        <v>54</v>
      </c>
      <c r="C55" s="2"/>
      <c r="D55" s="2"/>
      <c r="E55" s="2"/>
      <c r="F55" s="2"/>
      <c r="G55" s="2"/>
      <c r="H55" s="2"/>
      <c r="I55" s="2"/>
      <c r="J55" s="2"/>
      <c r="K55" s="2"/>
      <c r="L55" s="6"/>
      <c r="M55" s="7"/>
      <c r="N55" s="7"/>
      <c r="O55" s="7"/>
      <c r="P55" s="7"/>
      <c r="Q55" s="8"/>
    </row>
    <row r="56" spans="1:17" ht="6" customHeight="1" thickBot="1">
      <c r="A56" s="10"/>
      <c r="B56" s="11"/>
      <c r="C56" s="12"/>
      <c r="D56" s="13"/>
      <c r="E56" s="15"/>
      <c r="F56" s="15"/>
      <c r="G56" s="15"/>
      <c r="H56" s="11"/>
      <c r="I56" s="11"/>
      <c r="J56" s="11"/>
      <c r="K56" s="11"/>
      <c r="L56" s="16"/>
      <c r="M56" s="17"/>
      <c r="N56" s="17"/>
      <c r="O56" s="17"/>
      <c r="P56" s="17"/>
      <c r="Q56" s="18"/>
    </row>
    <row r="57" ht="6" customHeight="1" thickBot="1"/>
    <row r="58" spans="1:17" ht="16.5" thickBot="1">
      <c r="A58" s="56" t="s">
        <v>0</v>
      </c>
      <c r="B58" s="85"/>
      <c r="C58" s="85"/>
      <c r="D58" s="85"/>
      <c r="E58" s="85"/>
      <c r="F58" s="85"/>
      <c r="G58" s="86" t="s">
        <v>1</v>
      </c>
      <c r="H58" s="86"/>
      <c r="I58" s="86"/>
      <c r="J58" s="86"/>
      <c r="K58" s="86"/>
      <c r="L58" s="87"/>
      <c r="M58" s="88" t="s">
        <v>2</v>
      </c>
      <c r="N58" s="89"/>
      <c r="O58" s="89"/>
      <c r="P58" s="35">
        <v>6</v>
      </c>
      <c r="Q58" s="36">
        <v>6</v>
      </c>
    </row>
    <row r="59" spans="1:17" ht="16.5" thickBot="1">
      <c r="A59" s="71" t="s">
        <v>3</v>
      </c>
      <c r="B59" s="72"/>
      <c r="C59" s="72"/>
      <c r="D59" s="72"/>
      <c r="E59" s="72"/>
      <c r="F59" s="72"/>
      <c r="G59" s="37" t="s">
        <v>4</v>
      </c>
      <c r="H59" s="82" t="s">
        <v>81</v>
      </c>
      <c r="I59" s="82"/>
      <c r="J59" s="82"/>
      <c r="K59" s="82"/>
      <c r="L59" s="38"/>
      <c r="M59" s="83" t="s">
        <v>6</v>
      </c>
      <c r="N59" s="84"/>
      <c r="O59" s="53"/>
      <c r="P59" s="54">
        <f>SUM(L67:L75)/Q58</f>
        <v>61.60714285714286</v>
      </c>
      <c r="Q59" s="55"/>
    </row>
    <row r="60" spans="1:17" ht="16.5" thickBot="1">
      <c r="A60" s="71" t="s">
        <v>82</v>
      </c>
      <c r="B60" s="72"/>
      <c r="C60" s="72"/>
      <c r="D60" s="72"/>
      <c r="E60" s="72"/>
      <c r="F60" s="72"/>
      <c r="G60" s="39" t="s">
        <v>8</v>
      </c>
      <c r="H60" s="73" t="s">
        <v>83</v>
      </c>
      <c r="I60" s="73"/>
      <c r="J60" s="73"/>
      <c r="K60" s="73"/>
      <c r="L60" s="41"/>
      <c r="M60" s="41"/>
      <c r="N60" s="40"/>
      <c r="O60" s="90">
        <v>280</v>
      </c>
      <c r="P60" s="90"/>
      <c r="Q60" s="42"/>
    </row>
    <row r="61" spans="1:17" ht="15.75">
      <c r="A61" s="74" t="s">
        <v>84</v>
      </c>
      <c r="B61" s="75"/>
      <c r="C61" s="75"/>
      <c r="D61" s="75"/>
      <c r="E61" s="75"/>
      <c r="F61" s="76"/>
      <c r="G61" s="43"/>
      <c r="H61" s="77" t="s">
        <v>58</v>
      </c>
      <c r="I61" s="77"/>
      <c r="J61" s="78"/>
      <c r="K61" s="78"/>
      <c r="L61" s="44"/>
      <c r="M61" s="33"/>
      <c r="N61" s="33"/>
      <c r="O61" s="91"/>
      <c r="P61" s="91"/>
      <c r="Q61" s="42"/>
    </row>
    <row r="62" spans="1:17" ht="16.5" thickBot="1">
      <c r="A62" s="79" t="s">
        <v>85</v>
      </c>
      <c r="B62" s="80"/>
      <c r="C62" s="80"/>
      <c r="D62" s="80"/>
      <c r="E62" s="80"/>
      <c r="F62" s="81"/>
      <c r="G62" s="41"/>
      <c r="H62" s="41"/>
      <c r="I62" s="41"/>
      <c r="J62" s="41"/>
      <c r="K62" s="41"/>
      <c r="L62" s="41"/>
      <c r="M62" s="41"/>
      <c r="N62" s="41"/>
      <c r="O62" s="91"/>
      <c r="P62" s="91"/>
      <c r="Q62" s="42"/>
    </row>
    <row r="63" spans="1:17" ht="6" customHeight="1" thickBot="1">
      <c r="A63" s="45"/>
      <c r="B63" s="41"/>
      <c r="C63" s="46"/>
      <c r="D63" s="41"/>
      <c r="E63" s="41"/>
      <c r="F63" s="41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7"/>
    </row>
    <row r="64" spans="1:17" ht="15.75">
      <c r="A64" s="48" t="s">
        <v>13</v>
      </c>
      <c r="B64" s="49" t="s">
        <v>14</v>
      </c>
      <c r="C64" s="49" t="s">
        <v>15</v>
      </c>
      <c r="D64" s="49" t="s">
        <v>16</v>
      </c>
      <c r="E64" s="50" t="s">
        <v>17</v>
      </c>
      <c r="F64" s="51" t="s">
        <v>18</v>
      </c>
      <c r="G64" s="52" t="s">
        <v>19</v>
      </c>
      <c r="H64" s="49" t="s">
        <v>20</v>
      </c>
      <c r="I64" s="49" t="s">
        <v>20</v>
      </c>
      <c r="J64" s="49" t="s">
        <v>20</v>
      </c>
      <c r="K64" s="49" t="s">
        <v>21</v>
      </c>
      <c r="L64" s="49" t="s">
        <v>22</v>
      </c>
      <c r="M64" s="70" t="s">
        <v>23</v>
      </c>
      <c r="N64" s="70"/>
      <c r="O64" s="70"/>
      <c r="P64" s="70"/>
      <c r="Q64" s="57"/>
    </row>
    <row r="65" spans="1:17" ht="16.5" thickBot="1">
      <c r="A65" s="58"/>
      <c r="B65" s="59"/>
      <c r="C65" s="60" t="s">
        <v>24</v>
      </c>
      <c r="D65" s="61"/>
      <c r="E65" s="62" t="s">
        <v>25</v>
      </c>
      <c r="F65" s="62" t="s">
        <v>26</v>
      </c>
      <c r="G65" s="61" t="s">
        <v>27</v>
      </c>
      <c r="H65" s="61" t="s">
        <v>28</v>
      </c>
      <c r="I65" s="61" t="s">
        <v>29</v>
      </c>
      <c r="J65" s="61" t="s">
        <v>30</v>
      </c>
      <c r="K65" s="61" t="s">
        <v>24</v>
      </c>
      <c r="L65" s="61"/>
      <c r="M65" s="61" t="s">
        <v>31</v>
      </c>
      <c r="N65" s="61" t="s">
        <v>28</v>
      </c>
      <c r="O65" s="61" t="s">
        <v>29</v>
      </c>
      <c r="P65" s="61" t="s">
        <v>30</v>
      </c>
      <c r="Q65" s="63" t="s">
        <v>24</v>
      </c>
    </row>
    <row r="66" spans="1:17" ht="6" customHeight="1">
      <c r="A66" s="64"/>
      <c r="B66" s="65"/>
      <c r="C66" s="65"/>
      <c r="D66" s="65"/>
      <c r="E66" s="66"/>
      <c r="F66" s="66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7"/>
    </row>
    <row r="67" spans="1:17" ht="26.25">
      <c r="A67" s="1">
        <v>0.544444444444447</v>
      </c>
      <c r="B67" s="2"/>
      <c r="C67" s="3" t="s">
        <v>32</v>
      </c>
      <c r="D67" s="4">
        <v>363</v>
      </c>
      <c r="E67" s="5" t="s">
        <v>86</v>
      </c>
      <c r="F67" s="5" t="s">
        <v>87</v>
      </c>
      <c r="G67" s="5" t="s">
        <v>88</v>
      </c>
      <c r="H67" s="2"/>
      <c r="I67" s="2">
        <v>189</v>
      </c>
      <c r="J67" s="2"/>
      <c r="K67" s="2">
        <v>58</v>
      </c>
      <c r="L67" s="6">
        <f aca="true" t="shared" si="2" ref="L67:L74">SUM(H67:J67)/2.8</f>
        <v>67.5</v>
      </c>
      <c r="M67" s="7">
        <v>1</v>
      </c>
      <c r="N67" s="7"/>
      <c r="O67" s="7">
        <v>1</v>
      </c>
      <c r="P67" s="7"/>
      <c r="Q67" s="8"/>
    </row>
    <row r="68" spans="1:17" ht="26.25">
      <c r="A68" s="1">
        <v>0.5666666666666704</v>
      </c>
      <c r="B68" s="2"/>
      <c r="C68" s="3" t="s">
        <v>32</v>
      </c>
      <c r="D68" s="4">
        <v>268</v>
      </c>
      <c r="E68" s="5" t="s">
        <v>89</v>
      </c>
      <c r="F68" s="5" t="s">
        <v>90</v>
      </c>
      <c r="G68" s="5" t="s">
        <v>91</v>
      </c>
      <c r="H68" s="2"/>
      <c r="I68" s="2">
        <v>183</v>
      </c>
      <c r="J68" s="2"/>
      <c r="K68" s="2">
        <v>54</v>
      </c>
      <c r="L68" s="6">
        <f t="shared" si="2"/>
        <v>65.35714285714286</v>
      </c>
      <c r="M68" s="7">
        <v>2</v>
      </c>
      <c r="N68" s="7"/>
      <c r="O68" s="7">
        <v>2</v>
      </c>
      <c r="P68" s="7"/>
      <c r="Q68" s="8"/>
    </row>
    <row r="69" spans="1:17" ht="26.25">
      <c r="A69" s="1">
        <v>0.5388888888888911</v>
      </c>
      <c r="B69" s="2"/>
      <c r="C69" s="3" t="s">
        <v>32</v>
      </c>
      <c r="D69" s="4">
        <v>360</v>
      </c>
      <c r="E69" s="9" t="s">
        <v>92</v>
      </c>
      <c r="F69" s="9" t="s">
        <v>93</v>
      </c>
      <c r="G69" s="5"/>
      <c r="H69" s="2"/>
      <c r="I69" s="2">
        <v>171</v>
      </c>
      <c r="J69" s="2"/>
      <c r="K69" s="2">
        <v>52</v>
      </c>
      <c r="L69" s="6">
        <f t="shared" si="2"/>
        <v>61.07142857142858</v>
      </c>
      <c r="M69" s="7">
        <v>3</v>
      </c>
      <c r="N69" s="7"/>
      <c r="O69" s="7">
        <v>3</v>
      </c>
      <c r="P69" s="7"/>
      <c r="Q69" s="8"/>
    </row>
    <row r="70" spans="1:17" ht="26.25">
      <c r="A70" s="1">
        <v>0.5333333333333352</v>
      </c>
      <c r="B70" s="2"/>
      <c r="C70" s="3" t="s">
        <v>32</v>
      </c>
      <c r="D70" s="4">
        <v>58</v>
      </c>
      <c r="E70" s="5" t="s">
        <v>94</v>
      </c>
      <c r="F70" s="5" t="s">
        <v>95</v>
      </c>
      <c r="G70" s="5" t="s">
        <v>96</v>
      </c>
      <c r="H70" s="2"/>
      <c r="I70" s="2">
        <v>170</v>
      </c>
      <c r="J70" s="2"/>
      <c r="K70" s="2">
        <v>52</v>
      </c>
      <c r="L70" s="6">
        <f t="shared" si="2"/>
        <v>60.714285714285715</v>
      </c>
      <c r="M70" s="7">
        <v>4</v>
      </c>
      <c r="N70" s="7"/>
      <c r="O70" s="7">
        <v>4</v>
      </c>
      <c r="P70" s="7"/>
      <c r="Q70" s="8"/>
    </row>
    <row r="71" spans="1:17" ht="26.25">
      <c r="A71" s="1">
        <v>0.5555555555555587</v>
      </c>
      <c r="B71" s="2"/>
      <c r="C71" s="3" t="s">
        <v>36</v>
      </c>
      <c r="D71" s="4">
        <v>361</v>
      </c>
      <c r="E71" s="9" t="s">
        <v>74</v>
      </c>
      <c r="F71" s="9" t="s">
        <v>75</v>
      </c>
      <c r="G71" s="19"/>
      <c r="H71" s="2">
        <v>168</v>
      </c>
      <c r="I71" s="2"/>
      <c r="J71" s="2"/>
      <c r="K71" s="2">
        <v>52</v>
      </c>
      <c r="L71" s="6">
        <f t="shared" si="2"/>
        <v>60.00000000000001</v>
      </c>
      <c r="M71" s="7">
        <v>5</v>
      </c>
      <c r="N71" s="7">
        <v>1</v>
      </c>
      <c r="O71" s="7"/>
      <c r="P71" s="7"/>
      <c r="Q71" s="8"/>
    </row>
    <row r="72" spans="1:17" ht="26.25">
      <c r="A72" s="1">
        <v>0.5888888888888939</v>
      </c>
      <c r="B72" s="2"/>
      <c r="C72" s="3" t="s">
        <v>36</v>
      </c>
      <c r="D72" s="4">
        <v>104</v>
      </c>
      <c r="E72" s="9" t="s">
        <v>76</v>
      </c>
      <c r="F72" s="9" t="s">
        <v>77</v>
      </c>
      <c r="G72" s="5" t="s">
        <v>78</v>
      </c>
      <c r="H72" s="2">
        <v>154</v>
      </c>
      <c r="I72" s="2"/>
      <c r="J72" s="2"/>
      <c r="K72" s="2">
        <v>46</v>
      </c>
      <c r="L72" s="6">
        <f t="shared" si="2"/>
        <v>55</v>
      </c>
      <c r="M72" s="7">
        <v>6</v>
      </c>
      <c r="N72" s="7">
        <v>2</v>
      </c>
      <c r="O72" s="7"/>
      <c r="P72" s="7"/>
      <c r="Q72" s="8"/>
    </row>
    <row r="73" spans="1:17" ht="26.25">
      <c r="A73" s="1">
        <v>0.5166666666666676</v>
      </c>
      <c r="B73" s="2"/>
      <c r="C73" s="3" t="s">
        <v>32</v>
      </c>
      <c r="D73" s="4">
        <v>65</v>
      </c>
      <c r="E73" s="9" t="s">
        <v>97</v>
      </c>
      <c r="F73" s="9" t="s">
        <v>98</v>
      </c>
      <c r="G73" s="5" t="s">
        <v>99</v>
      </c>
      <c r="H73" s="2"/>
      <c r="I73" s="2" t="s">
        <v>100</v>
      </c>
      <c r="J73" s="2"/>
      <c r="K73" s="2"/>
      <c r="L73" s="6">
        <f t="shared" si="2"/>
        <v>0</v>
      </c>
      <c r="M73" s="7" t="s">
        <v>100</v>
      </c>
      <c r="N73" s="7"/>
      <c r="O73" s="7" t="s">
        <v>100</v>
      </c>
      <c r="P73" s="7"/>
      <c r="Q73" s="8"/>
    </row>
    <row r="74" spans="1:17" ht="26.25">
      <c r="A74" s="1">
        <v>0.5722222222222263</v>
      </c>
      <c r="B74" s="2"/>
      <c r="C74" s="3" t="s">
        <v>32</v>
      </c>
      <c r="D74" s="4">
        <v>838</v>
      </c>
      <c r="E74" s="9" t="s">
        <v>101</v>
      </c>
      <c r="F74" s="9" t="s">
        <v>102</v>
      </c>
      <c r="G74" s="19"/>
      <c r="H74" s="2"/>
      <c r="I74" s="2" t="s">
        <v>100</v>
      </c>
      <c r="J74" s="2"/>
      <c r="K74" s="2"/>
      <c r="L74" s="6">
        <f t="shared" si="2"/>
        <v>0</v>
      </c>
      <c r="M74" s="7" t="s">
        <v>100</v>
      </c>
      <c r="N74" s="7"/>
      <c r="O74" s="7" t="s">
        <v>100</v>
      </c>
      <c r="P74" s="7"/>
      <c r="Q74" s="8"/>
    </row>
    <row r="75" spans="1:17" ht="15.75">
      <c r="A75" s="1">
        <v>0.5944444444444498</v>
      </c>
      <c r="B75" s="2" t="s">
        <v>54</v>
      </c>
      <c r="C75" s="2"/>
      <c r="D75" s="2"/>
      <c r="E75" s="2"/>
      <c r="F75" s="2"/>
      <c r="G75" s="2"/>
      <c r="H75" s="2"/>
      <c r="I75" s="2"/>
      <c r="J75" s="2"/>
      <c r="K75" s="2"/>
      <c r="L75" s="6"/>
      <c r="M75" s="7"/>
      <c r="N75" s="7"/>
      <c r="O75" s="7"/>
      <c r="P75" s="7"/>
      <c r="Q75" s="8"/>
    </row>
    <row r="76" spans="1:17" ht="6" customHeight="1" thickBot="1">
      <c r="A76" s="10"/>
      <c r="B76" s="11"/>
      <c r="C76" s="12"/>
      <c r="D76" s="13"/>
      <c r="E76" s="15"/>
      <c r="F76" s="15"/>
      <c r="G76" s="15"/>
      <c r="H76" s="11"/>
      <c r="I76" s="11"/>
      <c r="J76" s="11"/>
      <c r="K76" s="11"/>
      <c r="L76" s="16"/>
      <c r="M76" s="17"/>
      <c r="N76" s="17"/>
      <c r="O76" s="17"/>
      <c r="P76" s="17"/>
      <c r="Q76" s="18"/>
    </row>
    <row r="77" ht="6" customHeight="1" thickBot="1"/>
    <row r="78" spans="1:17" ht="16.5" thickBot="1">
      <c r="A78" s="56" t="s">
        <v>0</v>
      </c>
      <c r="B78" s="85"/>
      <c r="C78" s="85"/>
      <c r="D78" s="85"/>
      <c r="E78" s="85"/>
      <c r="F78" s="85"/>
      <c r="G78" s="86" t="s">
        <v>1</v>
      </c>
      <c r="H78" s="86"/>
      <c r="I78" s="86"/>
      <c r="J78" s="86"/>
      <c r="K78" s="86"/>
      <c r="L78" s="87"/>
      <c r="M78" s="88" t="s">
        <v>2</v>
      </c>
      <c r="N78" s="89"/>
      <c r="O78" s="89"/>
      <c r="P78" s="35">
        <v>7</v>
      </c>
      <c r="Q78" s="36">
        <v>7</v>
      </c>
    </row>
    <row r="79" spans="1:17" ht="16.5" thickBot="1">
      <c r="A79" s="71" t="s">
        <v>3</v>
      </c>
      <c r="B79" s="72"/>
      <c r="C79" s="72"/>
      <c r="D79" s="72"/>
      <c r="E79" s="72"/>
      <c r="F79" s="72"/>
      <c r="G79" s="37" t="s">
        <v>4</v>
      </c>
      <c r="H79" s="82" t="s">
        <v>103</v>
      </c>
      <c r="I79" s="82"/>
      <c r="J79" s="82"/>
      <c r="K79" s="82"/>
      <c r="L79" s="38"/>
      <c r="M79" s="83" t="s">
        <v>6</v>
      </c>
      <c r="N79" s="84"/>
      <c r="O79" s="53"/>
      <c r="P79" s="54">
        <f>SUM(L87:L94)/Q78</f>
        <v>61.11607142857143</v>
      </c>
      <c r="Q79" s="55"/>
    </row>
    <row r="80" spans="1:17" ht="16.5" thickBot="1">
      <c r="A80" s="71" t="s">
        <v>104</v>
      </c>
      <c r="B80" s="72"/>
      <c r="C80" s="72"/>
      <c r="D80" s="72"/>
      <c r="E80" s="72"/>
      <c r="F80" s="72"/>
      <c r="G80" s="39" t="s">
        <v>8</v>
      </c>
      <c r="H80" s="73" t="s">
        <v>105</v>
      </c>
      <c r="I80" s="73"/>
      <c r="J80" s="73"/>
      <c r="K80" s="73"/>
      <c r="L80" s="41"/>
      <c r="M80" s="41"/>
      <c r="N80" s="40"/>
      <c r="O80" s="90">
        <v>320</v>
      </c>
      <c r="P80" s="90"/>
      <c r="Q80" s="42"/>
    </row>
    <row r="81" spans="1:17" ht="15.75">
      <c r="A81" s="74" t="s">
        <v>69</v>
      </c>
      <c r="B81" s="75"/>
      <c r="C81" s="75"/>
      <c r="D81" s="75"/>
      <c r="E81" s="75"/>
      <c r="F81" s="76"/>
      <c r="G81" s="43"/>
      <c r="H81" s="77" t="s">
        <v>11</v>
      </c>
      <c r="I81" s="77"/>
      <c r="J81" s="78"/>
      <c r="K81" s="78"/>
      <c r="L81" s="44"/>
      <c r="M81" s="33"/>
      <c r="N81" s="33"/>
      <c r="O81" s="91"/>
      <c r="P81" s="91"/>
      <c r="Q81" s="42"/>
    </row>
    <row r="82" spans="1:17" ht="16.5" thickBot="1">
      <c r="A82" s="79" t="s">
        <v>106</v>
      </c>
      <c r="B82" s="80"/>
      <c r="C82" s="80"/>
      <c r="D82" s="80"/>
      <c r="E82" s="80"/>
      <c r="F82" s="81"/>
      <c r="G82" s="41"/>
      <c r="H82" s="41"/>
      <c r="I82" s="41"/>
      <c r="J82" s="41"/>
      <c r="K82" s="41"/>
      <c r="L82" s="41"/>
      <c r="M82" s="41"/>
      <c r="N82" s="41"/>
      <c r="O82" s="91"/>
      <c r="P82" s="91"/>
      <c r="Q82" s="42"/>
    </row>
    <row r="83" spans="1:17" ht="6" customHeight="1" thickBot="1">
      <c r="A83" s="45"/>
      <c r="B83" s="41"/>
      <c r="C83" s="46"/>
      <c r="D83" s="41"/>
      <c r="E83" s="41"/>
      <c r="F83" s="41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7"/>
    </row>
    <row r="84" spans="1:17" ht="15.75">
      <c r="A84" s="48" t="s">
        <v>13</v>
      </c>
      <c r="B84" s="49" t="s">
        <v>14</v>
      </c>
      <c r="C84" s="49" t="s">
        <v>15</v>
      </c>
      <c r="D84" s="49" t="s">
        <v>16</v>
      </c>
      <c r="E84" s="50" t="s">
        <v>17</v>
      </c>
      <c r="F84" s="51" t="s">
        <v>18</v>
      </c>
      <c r="G84" s="52" t="s">
        <v>19</v>
      </c>
      <c r="H84" s="49" t="s">
        <v>20</v>
      </c>
      <c r="I84" s="49" t="s">
        <v>20</v>
      </c>
      <c r="J84" s="49" t="s">
        <v>20</v>
      </c>
      <c r="K84" s="49" t="s">
        <v>21</v>
      </c>
      <c r="L84" s="49" t="s">
        <v>22</v>
      </c>
      <c r="M84" s="70" t="s">
        <v>23</v>
      </c>
      <c r="N84" s="70"/>
      <c r="O84" s="70"/>
      <c r="P84" s="70"/>
      <c r="Q84" s="57"/>
    </row>
    <row r="85" spans="1:17" ht="16.5" thickBot="1">
      <c r="A85" s="58"/>
      <c r="B85" s="59"/>
      <c r="C85" s="60" t="s">
        <v>24</v>
      </c>
      <c r="D85" s="61"/>
      <c r="E85" s="62" t="s">
        <v>25</v>
      </c>
      <c r="F85" s="62" t="s">
        <v>26</v>
      </c>
      <c r="G85" s="61" t="s">
        <v>27</v>
      </c>
      <c r="H85" s="61" t="s">
        <v>28</v>
      </c>
      <c r="I85" s="61" t="s">
        <v>29</v>
      </c>
      <c r="J85" s="61" t="s">
        <v>30</v>
      </c>
      <c r="K85" s="61" t="s">
        <v>24</v>
      </c>
      <c r="L85" s="61"/>
      <c r="M85" s="61" t="s">
        <v>31</v>
      </c>
      <c r="N85" s="61" t="s">
        <v>28</v>
      </c>
      <c r="O85" s="61" t="s">
        <v>29</v>
      </c>
      <c r="P85" s="61" t="s">
        <v>30</v>
      </c>
      <c r="Q85" s="63" t="s">
        <v>24</v>
      </c>
    </row>
    <row r="86" spans="1:17" ht="6" customHeight="1">
      <c r="A86" s="64"/>
      <c r="B86" s="65"/>
      <c r="C86" s="65"/>
      <c r="D86" s="65"/>
      <c r="E86" s="66"/>
      <c r="F86" s="66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7"/>
    </row>
    <row r="87" spans="1:17" ht="26.25">
      <c r="A87" s="1">
        <v>0.6229166666666724</v>
      </c>
      <c r="B87" s="2"/>
      <c r="C87" s="3" t="s">
        <v>32</v>
      </c>
      <c r="D87" s="4">
        <v>368</v>
      </c>
      <c r="E87" s="5" t="s">
        <v>107</v>
      </c>
      <c r="F87" s="5" t="s">
        <v>108</v>
      </c>
      <c r="G87" s="5" t="s">
        <v>109</v>
      </c>
      <c r="H87" s="2"/>
      <c r="I87" s="2">
        <v>211</v>
      </c>
      <c r="J87" s="2"/>
      <c r="K87" s="2">
        <v>54</v>
      </c>
      <c r="L87" s="6">
        <f aca="true" t="shared" si="3" ref="L87:L93">SUM(H87:J87)/3.2</f>
        <v>65.9375</v>
      </c>
      <c r="M87" s="7">
        <v>1</v>
      </c>
      <c r="N87" s="7"/>
      <c r="O87" s="7">
        <v>1</v>
      </c>
      <c r="P87" s="7"/>
      <c r="Q87" s="8"/>
    </row>
    <row r="88" spans="1:17" ht="26.25">
      <c r="A88" s="1">
        <v>0.6173611111111167</v>
      </c>
      <c r="B88" s="2"/>
      <c r="C88" s="3" t="s">
        <v>36</v>
      </c>
      <c r="D88" s="4">
        <v>569</v>
      </c>
      <c r="E88" s="5" t="s">
        <v>110</v>
      </c>
      <c r="F88" s="5" t="s">
        <v>111</v>
      </c>
      <c r="G88" s="5"/>
      <c r="H88" s="2">
        <v>208</v>
      </c>
      <c r="I88" s="2"/>
      <c r="J88" s="2"/>
      <c r="K88" s="2">
        <v>52</v>
      </c>
      <c r="L88" s="6">
        <f t="shared" si="3"/>
        <v>65</v>
      </c>
      <c r="M88" s="7">
        <v>2</v>
      </c>
      <c r="N88" s="7">
        <v>1</v>
      </c>
      <c r="O88" s="7"/>
      <c r="P88" s="7"/>
      <c r="Q88" s="8"/>
    </row>
    <row r="89" spans="1:17" ht="26.25">
      <c r="A89" s="1">
        <v>0.5951388888888934</v>
      </c>
      <c r="B89" s="2"/>
      <c r="C89" s="3" t="s">
        <v>36</v>
      </c>
      <c r="D89" s="4">
        <v>861</v>
      </c>
      <c r="E89" s="9" t="s">
        <v>112</v>
      </c>
      <c r="F89" s="9" t="s">
        <v>113</v>
      </c>
      <c r="G89" s="19"/>
      <c r="H89" s="2">
        <v>205</v>
      </c>
      <c r="I89" s="2"/>
      <c r="J89" s="2"/>
      <c r="K89" s="2">
        <v>52</v>
      </c>
      <c r="L89" s="6">
        <f t="shared" si="3"/>
        <v>64.0625</v>
      </c>
      <c r="M89" s="7">
        <v>3</v>
      </c>
      <c r="N89" s="7">
        <v>2</v>
      </c>
      <c r="O89" s="7"/>
      <c r="P89" s="7"/>
      <c r="Q89" s="8"/>
    </row>
    <row r="90" spans="1:17" ht="26.25">
      <c r="A90" s="1">
        <v>0.6062500000000051</v>
      </c>
      <c r="B90" s="2"/>
      <c r="C90" s="3" t="s">
        <v>32</v>
      </c>
      <c r="D90" s="4">
        <v>606</v>
      </c>
      <c r="E90" s="9" t="s">
        <v>114</v>
      </c>
      <c r="F90" s="9" t="s">
        <v>115</v>
      </c>
      <c r="G90" s="5" t="s">
        <v>116</v>
      </c>
      <c r="H90" s="2"/>
      <c r="I90" s="2">
        <v>190</v>
      </c>
      <c r="J90" s="2"/>
      <c r="K90" s="2">
        <v>48</v>
      </c>
      <c r="L90" s="6">
        <f t="shared" si="3"/>
        <v>59.375</v>
      </c>
      <c r="M90" s="7">
        <v>4</v>
      </c>
      <c r="N90" s="7"/>
      <c r="O90" s="7">
        <v>2</v>
      </c>
      <c r="P90" s="7"/>
      <c r="Q90" s="8"/>
    </row>
    <row r="91" spans="1:17" ht="26.25">
      <c r="A91" s="1">
        <v>0.6118055555555608</v>
      </c>
      <c r="B91" s="2"/>
      <c r="C91" s="3" t="s">
        <v>36</v>
      </c>
      <c r="D91" s="4">
        <v>217</v>
      </c>
      <c r="E91" s="5" t="s">
        <v>117</v>
      </c>
      <c r="F91" s="5" t="s">
        <v>118</v>
      </c>
      <c r="G91" s="5" t="s">
        <v>119</v>
      </c>
      <c r="H91" s="2">
        <v>187</v>
      </c>
      <c r="I91" s="2"/>
      <c r="J91" s="2"/>
      <c r="K91" s="2">
        <v>48</v>
      </c>
      <c r="L91" s="6">
        <f t="shared" si="3"/>
        <v>58.4375</v>
      </c>
      <c r="M91" s="7">
        <v>5</v>
      </c>
      <c r="N91" s="7">
        <v>3</v>
      </c>
      <c r="O91" s="7"/>
      <c r="P91" s="7"/>
      <c r="Q91" s="8"/>
    </row>
    <row r="92" spans="1:17" ht="26.25">
      <c r="A92" s="1">
        <v>0.6006944444444492</v>
      </c>
      <c r="B92" s="2"/>
      <c r="C92" s="3" t="s">
        <v>36</v>
      </c>
      <c r="D92" s="4">
        <v>212</v>
      </c>
      <c r="E92" s="9" t="s">
        <v>120</v>
      </c>
      <c r="F92" s="9" t="s">
        <v>121</v>
      </c>
      <c r="G92" s="5" t="s">
        <v>122</v>
      </c>
      <c r="H92" s="2">
        <v>186</v>
      </c>
      <c r="I92" s="2"/>
      <c r="J92" s="2"/>
      <c r="K92" s="2">
        <v>46</v>
      </c>
      <c r="L92" s="6">
        <f t="shared" si="3"/>
        <v>58.125</v>
      </c>
      <c r="M92" s="7">
        <v>6</v>
      </c>
      <c r="N92" s="7">
        <v>4</v>
      </c>
      <c r="O92" s="7"/>
      <c r="P92" s="7"/>
      <c r="Q92" s="8"/>
    </row>
    <row r="93" spans="1:17" ht="26.25">
      <c r="A93" s="1">
        <v>0.5895833333333376</v>
      </c>
      <c r="B93" s="2"/>
      <c r="C93" s="3" t="s">
        <v>36</v>
      </c>
      <c r="D93" s="4">
        <v>162</v>
      </c>
      <c r="E93" s="5" t="s">
        <v>123</v>
      </c>
      <c r="F93" s="5" t="s">
        <v>124</v>
      </c>
      <c r="G93" s="19"/>
      <c r="H93" s="2">
        <v>182</v>
      </c>
      <c r="I93" s="2"/>
      <c r="J93" s="2"/>
      <c r="K93" s="2">
        <v>48</v>
      </c>
      <c r="L93" s="6">
        <f t="shared" si="3"/>
        <v>56.875</v>
      </c>
      <c r="M93" s="7">
        <v>7</v>
      </c>
      <c r="N93" s="7">
        <v>5</v>
      </c>
      <c r="O93" s="7"/>
      <c r="P93" s="7"/>
      <c r="Q93" s="8"/>
    </row>
    <row r="94" spans="1:17" ht="15.75">
      <c r="A94" s="1">
        <v>0.6284722222222283</v>
      </c>
      <c r="B94" s="2" t="s">
        <v>54</v>
      </c>
      <c r="C94" s="3"/>
      <c r="D94" s="4"/>
      <c r="E94" s="5"/>
      <c r="F94" s="5"/>
      <c r="G94" s="5"/>
      <c r="H94" s="20"/>
      <c r="I94" s="20"/>
      <c r="J94" s="20"/>
      <c r="K94" s="20"/>
      <c r="L94" s="6"/>
      <c r="M94" s="21"/>
      <c r="N94" s="21"/>
      <c r="O94" s="21"/>
      <c r="P94" s="21"/>
      <c r="Q94" s="22"/>
    </row>
    <row r="95" spans="1:17" ht="6" customHeight="1" thickBo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6"/>
      <c r="M95" s="17"/>
      <c r="N95" s="17"/>
      <c r="O95" s="17"/>
      <c r="P95" s="17"/>
      <c r="Q95" s="18"/>
    </row>
    <row r="96" ht="6" customHeight="1" thickBot="1"/>
    <row r="97" spans="1:17" ht="16.5" thickBot="1">
      <c r="A97" s="56" t="s">
        <v>0</v>
      </c>
      <c r="B97" s="85"/>
      <c r="C97" s="85"/>
      <c r="D97" s="85"/>
      <c r="E97" s="85"/>
      <c r="F97" s="85"/>
      <c r="G97" s="86" t="s">
        <v>1</v>
      </c>
      <c r="H97" s="86"/>
      <c r="I97" s="86"/>
      <c r="J97" s="86"/>
      <c r="K97" s="86"/>
      <c r="L97" s="87"/>
      <c r="M97" s="88" t="s">
        <v>2</v>
      </c>
      <c r="N97" s="89"/>
      <c r="O97" s="89"/>
      <c r="P97" s="35">
        <v>12</v>
      </c>
      <c r="Q97" s="36">
        <v>12</v>
      </c>
    </row>
    <row r="98" spans="1:17" ht="16.5" thickBot="1">
      <c r="A98" s="71" t="s">
        <v>3</v>
      </c>
      <c r="B98" s="72"/>
      <c r="C98" s="72"/>
      <c r="D98" s="72"/>
      <c r="E98" s="72"/>
      <c r="F98" s="72"/>
      <c r="G98" s="37" t="s">
        <v>4</v>
      </c>
      <c r="H98" s="82" t="s">
        <v>125</v>
      </c>
      <c r="I98" s="82"/>
      <c r="J98" s="82"/>
      <c r="K98" s="82"/>
      <c r="L98" s="38"/>
      <c r="M98" s="83" t="s">
        <v>6</v>
      </c>
      <c r="N98" s="84"/>
      <c r="O98" s="53"/>
      <c r="P98" s="54">
        <f>SUM(L106:L119)/Q97</f>
        <v>62.05882352941177</v>
      </c>
      <c r="Q98" s="55"/>
    </row>
    <row r="99" spans="1:17" ht="16.5" thickBot="1">
      <c r="A99" s="71" t="s">
        <v>126</v>
      </c>
      <c r="B99" s="72"/>
      <c r="C99" s="72"/>
      <c r="D99" s="72"/>
      <c r="E99" s="72"/>
      <c r="F99" s="72"/>
      <c r="G99" s="39" t="s">
        <v>8</v>
      </c>
      <c r="H99" s="73" t="s">
        <v>194</v>
      </c>
      <c r="I99" s="73"/>
      <c r="J99" s="73"/>
      <c r="K99" s="73"/>
      <c r="L99" s="41"/>
      <c r="M99" s="41"/>
      <c r="N99" s="40"/>
      <c r="O99" s="90">
        <v>340</v>
      </c>
      <c r="P99" s="90"/>
      <c r="Q99" s="42"/>
    </row>
    <row r="100" spans="1:17" ht="15.75">
      <c r="A100" s="74" t="s">
        <v>69</v>
      </c>
      <c r="B100" s="75"/>
      <c r="C100" s="75"/>
      <c r="D100" s="75"/>
      <c r="E100" s="75"/>
      <c r="F100" s="76"/>
      <c r="G100" s="43"/>
      <c r="H100" s="77" t="s">
        <v>58</v>
      </c>
      <c r="I100" s="77"/>
      <c r="J100" s="78"/>
      <c r="K100" s="78"/>
      <c r="L100" s="44"/>
      <c r="M100" s="33"/>
      <c r="N100" s="33"/>
      <c r="O100" s="91"/>
      <c r="P100" s="91"/>
      <c r="Q100" s="42"/>
    </row>
    <row r="101" spans="1:17" ht="16.5" thickBot="1">
      <c r="A101" s="79" t="s">
        <v>127</v>
      </c>
      <c r="B101" s="80"/>
      <c r="C101" s="80"/>
      <c r="D101" s="80"/>
      <c r="E101" s="80"/>
      <c r="F101" s="81"/>
      <c r="G101" s="41"/>
      <c r="H101" s="41"/>
      <c r="I101" s="41"/>
      <c r="J101" s="41"/>
      <c r="K101" s="41"/>
      <c r="L101" s="41"/>
      <c r="M101" s="41"/>
      <c r="N101" s="41"/>
      <c r="O101" s="91"/>
      <c r="P101" s="91"/>
      <c r="Q101" s="42"/>
    </row>
    <row r="102" spans="1:17" ht="6" customHeight="1" thickBot="1">
      <c r="A102" s="45"/>
      <c r="B102" s="41"/>
      <c r="C102" s="46"/>
      <c r="D102" s="41"/>
      <c r="E102" s="41"/>
      <c r="F102" s="41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7"/>
    </row>
    <row r="103" spans="1:17" ht="15.75">
      <c r="A103" s="48" t="s">
        <v>13</v>
      </c>
      <c r="B103" s="49" t="s">
        <v>14</v>
      </c>
      <c r="C103" s="49" t="s">
        <v>15</v>
      </c>
      <c r="D103" s="49" t="s">
        <v>16</v>
      </c>
      <c r="E103" s="50" t="s">
        <v>17</v>
      </c>
      <c r="F103" s="51" t="s">
        <v>18</v>
      </c>
      <c r="G103" s="52" t="s">
        <v>19</v>
      </c>
      <c r="H103" s="49" t="s">
        <v>20</v>
      </c>
      <c r="I103" s="49" t="s">
        <v>20</v>
      </c>
      <c r="J103" s="49" t="s">
        <v>20</v>
      </c>
      <c r="K103" s="49" t="s">
        <v>21</v>
      </c>
      <c r="L103" s="49" t="s">
        <v>22</v>
      </c>
      <c r="M103" s="70" t="s">
        <v>23</v>
      </c>
      <c r="N103" s="70"/>
      <c r="O103" s="70"/>
      <c r="P103" s="70"/>
      <c r="Q103" s="57"/>
    </row>
    <row r="104" spans="1:17" ht="16.5" thickBot="1">
      <c r="A104" s="58"/>
      <c r="B104" s="59"/>
      <c r="C104" s="60" t="s">
        <v>24</v>
      </c>
      <c r="D104" s="61"/>
      <c r="E104" s="62" t="s">
        <v>25</v>
      </c>
      <c r="F104" s="62" t="s">
        <v>26</v>
      </c>
      <c r="G104" s="61" t="s">
        <v>27</v>
      </c>
      <c r="H104" s="61" t="s">
        <v>28</v>
      </c>
      <c r="I104" s="61" t="s">
        <v>29</v>
      </c>
      <c r="J104" s="61" t="s">
        <v>30</v>
      </c>
      <c r="K104" s="61" t="s">
        <v>24</v>
      </c>
      <c r="L104" s="61"/>
      <c r="M104" s="61" t="s">
        <v>31</v>
      </c>
      <c r="N104" s="61" t="s">
        <v>28</v>
      </c>
      <c r="O104" s="61" t="s">
        <v>29</v>
      </c>
      <c r="P104" s="61" t="s">
        <v>30</v>
      </c>
      <c r="Q104" s="63" t="s">
        <v>24</v>
      </c>
    </row>
    <row r="105" spans="1:17" ht="6" customHeight="1">
      <c r="A105" s="64"/>
      <c r="B105" s="65"/>
      <c r="C105" s="65"/>
      <c r="D105" s="65"/>
      <c r="E105" s="66"/>
      <c r="F105" s="66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7"/>
    </row>
    <row r="106" spans="1:17" ht="26.25">
      <c r="A106" s="23">
        <v>0.6666666666666761</v>
      </c>
      <c r="B106" s="2"/>
      <c r="C106" s="3" t="s">
        <v>32</v>
      </c>
      <c r="D106" s="4">
        <v>210</v>
      </c>
      <c r="E106" s="5" t="s">
        <v>128</v>
      </c>
      <c r="F106" s="5" t="s">
        <v>129</v>
      </c>
      <c r="G106" s="5" t="s">
        <v>130</v>
      </c>
      <c r="H106" s="2"/>
      <c r="I106" s="2">
        <v>221</v>
      </c>
      <c r="J106" s="2"/>
      <c r="K106" s="2">
        <v>52</v>
      </c>
      <c r="L106" s="6">
        <f aca="true" t="shared" si="4" ref="L106:L118">SUM(H106:J106)/3.4</f>
        <v>65</v>
      </c>
      <c r="M106" s="7">
        <v>1</v>
      </c>
      <c r="N106" s="7"/>
      <c r="O106" s="7">
        <v>1</v>
      </c>
      <c r="P106" s="7"/>
      <c r="Q106" s="8"/>
    </row>
    <row r="107" spans="1:17" ht="26.25">
      <c r="A107" s="23">
        <v>0.6333333333333409</v>
      </c>
      <c r="B107" s="2"/>
      <c r="C107" s="3" t="s">
        <v>36</v>
      </c>
      <c r="D107" s="4">
        <v>861</v>
      </c>
      <c r="E107" s="9" t="s">
        <v>112</v>
      </c>
      <c r="F107" s="9" t="s">
        <v>113</v>
      </c>
      <c r="G107" s="24"/>
      <c r="H107" s="2">
        <v>219</v>
      </c>
      <c r="I107" s="2"/>
      <c r="J107" s="2"/>
      <c r="K107" s="2">
        <v>52</v>
      </c>
      <c r="L107" s="6">
        <f t="shared" si="4"/>
        <v>64.41176470588235</v>
      </c>
      <c r="M107" s="7">
        <v>2</v>
      </c>
      <c r="N107" s="7">
        <v>1</v>
      </c>
      <c r="O107" s="7"/>
      <c r="P107" s="7"/>
      <c r="Q107" s="8"/>
    </row>
    <row r="108" spans="1:17" ht="26.25">
      <c r="A108" s="23">
        <v>0.6444444444444526</v>
      </c>
      <c r="B108" s="2"/>
      <c r="C108" s="3" t="s">
        <v>32</v>
      </c>
      <c r="D108" s="4">
        <v>368</v>
      </c>
      <c r="E108" s="5" t="s">
        <v>107</v>
      </c>
      <c r="F108" s="5" t="s">
        <v>108</v>
      </c>
      <c r="G108" s="5" t="s">
        <v>109</v>
      </c>
      <c r="H108" s="2"/>
      <c r="I108" s="2">
        <v>218</v>
      </c>
      <c r="J108" s="2"/>
      <c r="K108" s="2">
        <v>52</v>
      </c>
      <c r="L108" s="6">
        <f t="shared" si="4"/>
        <v>64.11764705882354</v>
      </c>
      <c r="M108" s="7">
        <v>3</v>
      </c>
      <c r="N108" s="7"/>
      <c r="O108" s="7">
        <v>2</v>
      </c>
      <c r="P108" s="7"/>
      <c r="Q108" s="8"/>
    </row>
    <row r="109" spans="1:17" ht="26.25">
      <c r="A109" s="23">
        <v>0.6166666666666732</v>
      </c>
      <c r="B109" s="2"/>
      <c r="C109" s="3" t="s">
        <v>32</v>
      </c>
      <c r="D109" s="4">
        <v>268</v>
      </c>
      <c r="E109" s="5" t="s">
        <v>89</v>
      </c>
      <c r="F109" s="5" t="s">
        <v>90</v>
      </c>
      <c r="G109" s="5" t="s">
        <v>91</v>
      </c>
      <c r="H109" s="2"/>
      <c r="I109" s="2">
        <v>216</v>
      </c>
      <c r="J109" s="2"/>
      <c r="K109" s="2">
        <v>52</v>
      </c>
      <c r="L109" s="6">
        <f t="shared" si="4"/>
        <v>63.529411764705884</v>
      </c>
      <c r="M109" s="7">
        <v>4</v>
      </c>
      <c r="N109" s="7"/>
      <c r="O109" s="7">
        <v>3</v>
      </c>
      <c r="P109" s="7"/>
      <c r="Q109" s="8"/>
    </row>
    <row r="110" spans="1:17" ht="26.25">
      <c r="A110" s="23">
        <v>0.627777777777785</v>
      </c>
      <c r="B110" s="2"/>
      <c r="C110" s="3" t="s">
        <v>36</v>
      </c>
      <c r="D110" s="4">
        <v>162</v>
      </c>
      <c r="E110" s="5" t="s">
        <v>123</v>
      </c>
      <c r="F110" s="5" t="s">
        <v>124</v>
      </c>
      <c r="G110" s="19"/>
      <c r="H110" s="2">
        <v>214</v>
      </c>
      <c r="I110" s="2"/>
      <c r="J110" s="2"/>
      <c r="K110" s="2">
        <v>50</v>
      </c>
      <c r="L110" s="6">
        <f t="shared" si="4"/>
        <v>62.94117647058824</v>
      </c>
      <c r="M110" s="7" t="s">
        <v>131</v>
      </c>
      <c r="N110" s="7" t="s">
        <v>132</v>
      </c>
      <c r="O110" s="7"/>
      <c r="P110" s="7"/>
      <c r="Q110" s="8"/>
    </row>
    <row r="111" spans="1:17" ht="26.25">
      <c r="A111" s="23">
        <v>0.6611111111111202</v>
      </c>
      <c r="B111" s="2"/>
      <c r="C111" s="3" t="s">
        <v>36</v>
      </c>
      <c r="D111" s="4">
        <v>569</v>
      </c>
      <c r="E111" s="5" t="s">
        <v>110</v>
      </c>
      <c r="F111" s="5" t="s">
        <v>111</v>
      </c>
      <c r="G111" s="5"/>
      <c r="H111" s="2">
        <v>214</v>
      </c>
      <c r="I111" s="2"/>
      <c r="J111" s="2"/>
      <c r="K111" s="2">
        <v>50</v>
      </c>
      <c r="L111" s="6">
        <f t="shared" si="4"/>
        <v>62.94117647058824</v>
      </c>
      <c r="M111" s="7" t="s">
        <v>131</v>
      </c>
      <c r="N111" s="7" t="s">
        <v>132</v>
      </c>
      <c r="O111" s="7"/>
      <c r="P111" s="7"/>
      <c r="Q111" s="8"/>
    </row>
    <row r="112" spans="1:17" ht="26.25">
      <c r="A112" s="23">
        <v>0.6055555555555615</v>
      </c>
      <c r="B112" s="2"/>
      <c r="C112" s="3" t="s">
        <v>32</v>
      </c>
      <c r="D112" s="4">
        <v>668</v>
      </c>
      <c r="E112" s="5" t="s">
        <v>133</v>
      </c>
      <c r="F112" s="5" t="s">
        <v>134</v>
      </c>
      <c r="G112" s="5" t="s">
        <v>135</v>
      </c>
      <c r="H112" s="2"/>
      <c r="I112" s="2">
        <v>212</v>
      </c>
      <c r="J112" s="2"/>
      <c r="K112" s="2">
        <v>52</v>
      </c>
      <c r="L112" s="6">
        <f t="shared" si="4"/>
        <v>62.35294117647059</v>
      </c>
      <c r="M112" s="7">
        <v>7</v>
      </c>
      <c r="N112" s="7"/>
      <c r="O112" s="7">
        <v>4</v>
      </c>
      <c r="P112" s="7"/>
      <c r="Q112" s="8"/>
    </row>
    <row r="113" spans="1:17" ht="26.25">
      <c r="A113" s="23">
        <v>0.6111111111111174</v>
      </c>
      <c r="B113" s="2"/>
      <c r="C113" s="3" t="s">
        <v>32</v>
      </c>
      <c r="D113" s="4">
        <v>862</v>
      </c>
      <c r="E113" s="9" t="s">
        <v>71</v>
      </c>
      <c r="F113" s="9" t="s">
        <v>72</v>
      </c>
      <c r="G113" s="5" t="s">
        <v>73</v>
      </c>
      <c r="H113" s="2"/>
      <c r="I113" s="2">
        <v>211</v>
      </c>
      <c r="J113" s="2"/>
      <c r="K113" s="2">
        <v>50</v>
      </c>
      <c r="L113" s="6">
        <f t="shared" si="4"/>
        <v>62.05882352941177</v>
      </c>
      <c r="M113" s="7" t="s">
        <v>136</v>
      </c>
      <c r="N113" s="7"/>
      <c r="O113" s="7">
        <v>5</v>
      </c>
      <c r="P113" s="7"/>
      <c r="Q113" s="8"/>
    </row>
    <row r="114" spans="1:17" ht="26.25">
      <c r="A114" s="23">
        <v>0.6555555555555643</v>
      </c>
      <c r="B114" s="2"/>
      <c r="C114" s="3" t="s">
        <v>36</v>
      </c>
      <c r="D114" s="4">
        <v>217</v>
      </c>
      <c r="E114" s="5" t="s">
        <v>117</v>
      </c>
      <c r="F114" s="5" t="s">
        <v>118</v>
      </c>
      <c r="G114" s="5" t="s">
        <v>119</v>
      </c>
      <c r="H114" s="2">
        <v>211</v>
      </c>
      <c r="I114" s="2"/>
      <c r="J114" s="2"/>
      <c r="K114" s="2">
        <v>50</v>
      </c>
      <c r="L114" s="6">
        <f t="shared" si="4"/>
        <v>62.05882352941177</v>
      </c>
      <c r="M114" s="7" t="s">
        <v>136</v>
      </c>
      <c r="N114" s="7">
        <v>4</v>
      </c>
      <c r="O114" s="7"/>
      <c r="P114" s="7"/>
      <c r="Q114" s="8"/>
    </row>
    <row r="115" spans="1:17" ht="26.25">
      <c r="A115" s="23">
        <v>0.6388888888888967</v>
      </c>
      <c r="B115" s="2"/>
      <c r="C115" s="3" t="s">
        <v>36</v>
      </c>
      <c r="D115" s="4">
        <v>212</v>
      </c>
      <c r="E115" s="9" t="s">
        <v>120</v>
      </c>
      <c r="F115" s="9" t="s">
        <v>121</v>
      </c>
      <c r="G115" s="5" t="s">
        <v>122</v>
      </c>
      <c r="H115" s="2">
        <v>205</v>
      </c>
      <c r="I115" s="2"/>
      <c r="J115" s="2"/>
      <c r="K115" s="2">
        <v>48</v>
      </c>
      <c r="L115" s="6">
        <f t="shared" si="4"/>
        <v>60.294117647058826</v>
      </c>
      <c r="M115" s="7">
        <v>10</v>
      </c>
      <c r="N115" s="7">
        <v>5</v>
      </c>
      <c r="O115" s="7"/>
      <c r="P115" s="7"/>
      <c r="Q115" s="8"/>
    </row>
    <row r="116" spans="1:17" ht="26.25">
      <c r="A116" s="23">
        <v>0.6</v>
      </c>
      <c r="B116" s="3"/>
      <c r="C116" s="3" t="s">
        <v>32</v>
      </c>
      <c r="D116" s="4">
        <v>876</v>
      </c>
      <c r="E116" s="5" t="s">
        <v>137</v>
      </c>
      <c r="F116" s="5" t="s">
        <v>138</v>
      </c>
      <c r="G116" s="5"/>
      <c r="H116" s="3"/>
      <c r="I116" s="25">
        <v>201</v>
      </c>
      <c r="J116" s="25"/>
      <c r="K116" s="25">
        <v>48</v>
      </c>
      <c r="L116" s="6">
        <f t="shared" si="4"/>
        <v>59.11764705882353</v>
      </c>
      <c r="M116" s="7">
        <v>11</v>
      </c>
      <c r="N116" s="7"/>
      <c r="O116" s="7">
        <v>6</v>
      </c>
      <c r="P116" s="7"/>
      <c r="Q116" s="8"/>
    </row>
    <row r="117" spans="1:17" ht="26.25">
      <c r="A117" s="23">
        <v>0.6500000000000085</v>
      </c>
      <c r="B117" s="2"/>
      <c r="C117" s="3" t="s">
        <v>32</v>
      </c>
      <c r="D117" s="4">
        <v>606</v>
      </c>
      <c r="E117" s="9" t="s">
        <v>114</v>
      </c>
      <c r="F117" s="9" t="s">
        <v>115</v>
      </c>
      <c r="G117" s="5" t="s">
        <v>116</v>
      </c>
      <c r="H117" s="2"/>
      <c r="I117" s="2">
        <v>190</v>
      </c>
      <c r="J117" s="2"/>
      <c r="K117" s="2">
        <v>44</v>
      </c>
      <c r="L117" s="6">
        <f t="shared" si="4"/>
        <v>55.88235294117647</v>
      </c>
      <c r="M117" s="7">
        <v>12</v>
      </c>
      <c r="N117" s="7"/>
      <c r="O117" s="7">
        <v>7</v>
      </c>
      <c r="P117" s="7"/>
      <c r="Q117" s="8"/>
    </row>
    <row r="118" spans="1:17" ht="26.25">
      <c r="A118" s="23">
        <v>0.6222222222222291</v>
      </c>
      <c r="B118" s="2"/>
      <c r="C118" s="3" t="s">
        <v>32</v>
      </c>
      <c r="D118" s="4">
        <v>838</v>
      </c>
      <c r="E118" s="9" t="s">
        <v>101</v>
      </c>
      <c r="F118" s="9" t="s">
        <v>102</v>
      </c>
      <c r="G118" s="19"/>
      <c r="H118" s="2"/>
      <c r="I118" s="2" t="s">
        <v>100</v>
      </c>
      <c r="J118" s="2"/>
      <c r="K118" s="2"/>
      <c r="L118" s="6">
        <f t="shared" si="4"/>
        <v>0</v>
      </c>
      <c r="M118" s="7" t="s">
        <v>100</v>
      </c>
      <c r="N118" s="7"/>
      <c r="O118" s="7" t="s">
        <v>100</v>
      </c>
      <c r="P118" s="7"/>
      <c r="Q118" s="8"/>
    </row>
    <row r="119" spans="1:17" ht="15.75">
      <c r="A119" s="23">
        <v>0.6722222222222319</v>
      </c>
      <c r="B119" s="2" t="s">
        <v>54</v>
      </c>
      <c r="C119" s="3"/>
      <c r="D119" s="4"/>
      <c r="E119" s="5"/>
      <c r="F119" s="5"/>
      <c r="G119" s="5"/>
      <c r="H119" s="2"/>
      <c r="I119" s="2"/>
      <c r="J119" s="2"/>
      <c r="K119" s="2"/>
      <c r="L119" s="6"/>
      <c r="M119" s="7"/>
      <c r="N119" s="7"/>
      <c r="O119" s="7"/>
      <c r="P119" s="7"/>
      <c r="Q119" s="8"/>
    </row>
    <row r="120" spans="1:17" ht="6" customHeight="1" thickBot="1">
      <c r="A120" s="10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6"/>
      <c r="M120" s="17"/>
      <c r="N120" s="17"/>
      <c r="O120" s="17"/>
      <c r="P120" s="17"/>
      <c r="Q120" s="18"/>
    </row>
    <row r="121" ht="6" customHeight="1" thickBot="1"/>
    <row r="122" spans="1:17" ht="16.5" thickBot="1">
      <c r="A122" s="56" t="s">
        <v>0</v>
      </c>
      <c r="B122" s="85"/>
      <c r="C122" s="85"/>
      <c r="D122" s="85"/>
      <c r="E122" s="85"/>
      <c r="F122" s="85"/>
      <c r="G122" s="86" t="s">
        <v>1</v>
      </c>
      <c r="H122" s="86"/>
      <c r="I122" s="86"/>
      <c r="J122" s="86"/>
      <c r="K122" s="86"/>
      <c r="L122" s="87"/>
      <c r="M122" s="88" t="s">
        <v>2</v>
      </c>
      <c r="N122" s="89"/>
      <c r="O122" s="89"/>
      <c r="P122" s="35">
        <v>3</v>
      </c>
      <c r="Q122" s="36">
        <v>3</v>
      </c>
    </row>
    <row r="123" spans="1:17" ht="16.5" thickBot="1">
      <c r="A123" s="71" t="s">
        <v>3</v>
      </c>
      <c r="B123" s="72"/>
      <c r="C123" s="72"/>
      <c r="D123" s="72"/>
      <c r="E123" s="72"/>
      <c r="F123" s="72"/>
      <c r="G123" s="37" t="s">
        <v>4</v>
      </c>
      <c r="H123" s="82" t="s">
        <v>103</v>
      </c>
      <c r="I123" s="82"/>
      <c r="J123" s="82"/>
      <c r="K123" s="82"/>
      <c r="L123" s="38"/>
      <c r="M123" s="83" t="s">
        <v>6</v>
      </c>
      <c r="N123" s="84"/>
      <c r="O123" s="53"/>
      <c r="P123" s="54">
        <f>SUM(L131:L134)/Q122</f>
        <v>59.81981981981982</v>
      </c>
      <c r="Q123" s="55"/>
    </row>
    <row r="124" spans="1:17" ht="16.5" thickBot="1">
      <c r="A124" s="71" t="s">
        <v>139</v>
      </c>
      <c r="B124" s="72"/>
      <c r="C124" s="72"/>
      <c r="D124" s="72"/>
      <c r="E124" s="72"/>
      <c r="F124" s="72"/>
      <c r="G124" s="39" t="s">
        <v>8</v>
      </c>
      <c r="H124" s="73" t="s">
        <v>140</v>
      </c>
      <c r="I124" s="73"/>
      <c r="J124" s="73"/>
      <c r="K124" s="73"/>
      <c r="L124" s="41"/>
      <c r="M124" s="41"/>
      <c r="N124" s="40"/>
      <c r="O124" s="90">
        <v>370</v>
      </c>
      <c r="P124" s="90"/>
      <c r="Q124" s="42"/>
    </row>
    <row r="125" spans="1:17" ht="15.75">
      <c r="A125" s="74" t="s">
        <v>69</v>
      </c>
      <c r="B125" s="75"/>
      <c r="C125" s="75"/>
      <c r="D125" s="75"/>
      <c r="E125" s="75"/>
      <c r="F125" s="76"/>
      <c r="G125" s="43"/>
      <c r="H125" s="77" t="s">
        <v>11</v>
      </c>
      <c r="I125" s="77"/>
      <c r="J125" s="78"/>
      <c r="K125" s="78"/>
      <c r="L125" s="44"/>
      <c r="M125" s="33"/>
      <c r="N125" s="33"/>
      <c r="O125" s="91"/>
      <c r="P125" s="91"/>
      <c r="Q125" s="42"/>
    </row>
    <row r="126" spans="1:17" ht="16.5" thickBot="1">
      <c r="A126" s="79" t="s">
        <v>141</v>
      </c>
      <c r="B126" s="80"/>
      <c r="C126" s="80"/>
      <c r="D126" s="80"/>
      <c r="E126" s="80"/>
      <c r="F126" s="81"/>
      <c r="G126" s="41"/>
      <c r="H126" s="41"/>
      <c r="I126" s="41"/>
      <c r="J126" s="41"/>
      <c r="K126" s="41"/>
      <c r="L126" s="41"/>
      <c r="M126" s="41"/>
      <c r="N126" s="41"/>
      <c r="O126" s="91"/>
      <c r="P126" s="91"/>
      <c r="Q126" s="42"/>
    </row>
    <row r="127" spans="1:17" ht="6" customHeight="1" thickBot="1">
      <c r="A127" s="45"/>
      <c r="B127" s="41"/>
      <c r="C127" s="46"/>
      <c r="D127" s="41"/>
      <c r="E127" s="41"/>
      <c r="F127" s="41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/>
    </row>
    <row r="128" spans="1:17" ht="15.75">
      <c r="A128" s="48" t="s">
        <v>13</v>
      </c>
      <c r="B128" s="49" t="s">
        <v>14</v>
      </c>
      <c r="C128" s="49" t="s">
        <v>15</v>
      </c>
      <c r="D128" s="49" t="s">
        <v>16</v>
      </c>
      <c r="E128" s="50" t="s">
        <v>17</v>
      </c>
      <c r="F128" s="51" t="s">
        <v>18</v>
      </c>
      <c r="G128" s="52" t="s">
        <v>19</v>
      </c>
      <c r="H128" s="49" t="s">
        <v>20</v>
      </c>
      <c r="I128" s="49" t="s">
        <v>20</v>
      </c>
      <c r="J128" s="49" t="s">
        <v>20</v>
      </c>
      <c r="K128" s="49" t="s">
        <v>21</v>
      </c>
      <c r="L128" s="49" t="s">
        <v>22</v>
      </c>
      <c r="M128" s="70" t="s">
        <v>23</v>
      </c>
      <c r="N128" s="70"/>
      <c r="O128" s="70"/>
      <c r="P128" s="70"/>
      <c r="Q128" s="57"/>
    </row>
    <row r="129" spans="1:17" ht="16.5" thickBot="1">
      <c r="A129" s="58"/>
      <c r="B129" s="59"/>
      <c r="C129" s="60" t="s">
        <v>24</v>
      </c>
      <c r="D129" s="61"/>
      <c r="E129" s="62" t="s">
        <v>25</v>
      </c>
      <c r="F129" s="62" t="s">
        <v>26</v>
      </c>
      <c r="G129" s="61" t="s">
        <v>27</v>
      </c>
      <c r="H129" s="61" t="s">
        <v>28</v>
      </c>
      <c r="I129" s="61" t="s">
        <v>29</v>
      </c>
      <c r="J129" s="61" t="s">
        <v>30</v>
      </c>
      <c r="K129" s="61" t="s">
        <v>24</v>
      </c>
      <c r="L129" s="61"/>
      <c r="M129" s="61" t="s">
        <v>31</v>
      </c>
      <c r="N129" s="61" t="s">
        <v>28</v>
      </c>
      <c r="O129" s="61" t="s">
        <v>29</v>
      </c>
      <c r="P129" s="61" t="s">
        <v>30</v>
      </c>
      <c r="Q129" s="63" t="s">
        <v>24</v>
      </c>
    </row>
    <row r="130" spans="1:17" ht="6" customHeight="1">
      <c r="A130" s="64"/>
      <c r="B130" s="65"/>
      <c r="C130" s="65"/>
      <c r="D130" s="65"/>
      <c r="E130" s="66"/>
      <c r="F130" s="66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7"/>
    </row>
    <row r="131" spans="1:17" ht="26.25">
      <c r="A131" s="1">
        <v>0.667361111111119</v>
      </c>
      <c r="B131" s="2"/>
      <c r="C131" s="3" t="s">
        <v>36</v>
      </c>
      <c r="D131" s="4">
        <v>985</v>
      </c>
      <c r="E131" s="9" t="s">
        <v>142</v>
      </c>
      <c r="F131" s="9" t="s">
        <v>143</v>
      </c>
      <c r="G131" s="5" t="s">
        <v>144</v>
      </c>
      <c r="H131" s="2">
        <v>233</v>
      </c>
      <c r="I131" s="2"/>
      <c r="J131" s="2"/>
      <c r="K131" s="2">
        <v>50</v>
      </c>
      <c r="L131" s="6">
        <f>SUM(H131:J131)/3.7</f>
        <v>62.97297297297297</v>
      </c>
      <c r="M131" s="7">
        <v>1</v>
      </c>
      <c r="N131" s="7">
        <v>1</v>
      </c>
      <c r="O131" s="7"/>
      <c r="P131" s="7"/>
      <c r="Q131" s="8"/>
    </row>
    <row r="132" spans="1:17" ht="26.25">
      <c r="A132" s="1">
        <v>0.6729166666666748</v>
      </c>
      <c r="B132" s="2"/>
      <c r="C132" s="3" t="s">
        <v>32</v>
      </c>
      <c r="D132" s="4">
        <v>178</v>
      </c>
      <c r="E132" s="5" t="s">
        <v>145</v>
      </c>
      <c r="F132" s="5" t="s">
        <v>124</v>
      </c>
      <c r="G132" s="19"/>
      <c r="H132" s="2"/>
      <c r="I132" s="2">
        <v>228</v>
      </c>
      <c r="J132" s="2"/>
      <c r="K132" s="2">
        <v>50</v>
      </c>
      <c r="L132" s="6">
        <f>SUM(H132:J132)/3.7</f>
        <v>61.62162162162162</v>
      </c>
      <c r="M132" s="7">
        <v>2</v>
      </c>
      <c r="N132" s="7"/>
      <c r="O132" s="7">
        <v>1</v>
      </c>
      <c r="P132" s="7"/>
      <c r="Q132" s="8"/>
    </row>
    <row r="133" spans="1:17" ht="26.25">
      <c r="A133" s="1">
        <v>0.6618055555555555</v>
      </c>
      <c r="B133" s="2"/>
      <c r="C133" s="3" t="s">
        <v>32</v>
      </c>
      <c r="D133" s="4">
        <v>876</v>
      </c>
      <c r="E133" s="5" t="s">
        <v>137</v>
      </c>
      <c r="F133" s="5" t="s">
        <v>138</v>
      </c>
      <c r="G133" s="5"/>
      <c r="H133" s="2"/>
      <c r="I133" s="2">
        <v>203</v>
      </c>
      <c r="J133" s="2"/>
      <c r="K133" s="2">
        <v>44</v>
      </c>
      <c r="L133" s="6">
        <f>SUM(H133:J133)/3.7</f>
        <v>54.86486486486486</v>
      </c>
      <c r="M133" s="7">
        <v>3</v>
      </c>
      <c r="N133" s="7"/>
      <c r="O133" s="7">
        <v>2</v>
      </c>
      <c r="P133" s="7"/>
      <c r="Q133" s="8"/>
    </row>
    <row r="134" spans="1:17" ht="15.75">
      <c r="A134" s="1">
        <v>0.6784722222222306</v>
      </c>
      <c r="B134" s="2" t="s">
        <v>54</v>
      </c>
      <c r="C134" s="3"/>
      <c r="D134" s="4"/>
      <c r="E134" s="5"/>
      <c r="F134" s="5"/>
      <c r="G134" s="5"/>
      <c r="H134" s="2"/>
      <c r="I134" s="2"/>
      <c r="J134" s="2"/>
      <c r="K134" s="2"/>
      <c r="L134" s="6"/>
      <c r="M134" s="7"/>
      <c r="N134" s="7"/>
      <c r="O134" s="7"/>
      <c r="P134" s="7"/>
      <c r="Q134" s="8"/>
    </row>
    <row r="135" spans="1:17" ht="6" customHeight="1" thickBot="1">
      <c r="A135" s="10"/>
      <c r="B135" s="11"/>
      <c r="C135" s="12"/>
      <c r="D135" s="13"/>
      <c r="E135" s="15"/>
      <c r="F135" s="15"/>
      <c r="G135" s="15"/>
      <c r="H135" s="11"/>
      <c r="I135" s="11"/>
      <c r="J135" s="11"/>
      <c r="K135" s="11"/>
      <c r="L135" s="16"/>
      <c r="M135" s="17"/>
      <c r="N135" s="17"/>
      <c r="O135" s="17"/>
      <c r="P135" s="17"/>
      <c r="Q135" s="18"/>
    </row>
    <row r="136" ht="6" customHeight="1" thickBot="1"/>
    <row r="137" spans="1:17" ht="16.5" thickBot="1">
      <c r="A137" s="56" t="s">
        <v>0</v>
      </c>
      <c r="B137" s="85"/>
      <c r="C137" s="85"/>
      <c r="D137" s="85"/>
      <c r="E137" s="85"/>
      <c r="F137" s="85"/>
      <c r="G137" s="86" t="s">
        <v>1</v>
      </c>
      <c r="H137" s="86"/>
      <c r="I137" s="86"/>
      <c r="J137" s="86"/>
      <c r="K137" s="86"/>
      <c r="L137" s="87"/>
      <c r="M137" s="88" t="s">
        <v>2</v>
      </c>
      <c r="N137" s="89"/>
      <c r="O137" s="89"/>
      <c r="P137" s="35">
        <v>4</v>
      </c>
      <c r="Q137" s="36">
        <v>4</v>
      </c>
    </row>
    <row r="138" spans="1:17" ht="16.5" thickBot="1">
      <c r="A138" s="71" t="s">
        <v>3</v>
      </c>
      <c r="B138" s="72"/>
      <c r="C138" s="72"/>
      <c r="D138" s="72"/>
      <c r="E138" s="72"/>
      <c r="F138" s="72"/>
      <c r="G138" s="37" t="s">
        <v>4</v>
      </c>
      <c r="H138" s="82" t="s">
        <v>146</v>
      </c>
      <c r="I138" s="82"/>
      <c r="J138" s="82"/>
      <c r="K138" s="82"/>
      <c r="L138" s="38"/>
      <c r="M138" s="83" t="s">
        <v>6</v>
      </c>
      <c r="N138" s="84"/>
      <c r="O138" s="53"/>
      <c r="P138" s="54">
        <f>SUM(L146:L150)/Q137</f>
        <v>60.80882352941177</v>
      </c>
      <c r="Q138" s="55"/>
    </row>
    <row r="139" spans="1:17" ht="16.5" thickBot="1">
      <c r="A139" s="71" t="s">
        <v>147</v>
      </c>
      <c r="B139" s="72"/>
      <c r="C139" s="72"/>
      <c r="D139" s="72"/>
      <c r="E139" s="72"/>
      <c r="F139" s="72"/>
      <c r="G139" s="39" t="s">
        <v>8</v>
      </c>
      <c r="H139" s="73" t="s">
        <v>148</v>
      </c>
      <c r="I139" s="73"/>
      <c r="J139" s="73"/>
      <c r="K139" s="73"/>
      <c r="L139" s="41"/>
      <c r="M139" s="41"/>
      <c r="N139" s="40"/>
      <c r="O139" s="90">
        <v>340</v>
      </c>
      <c r="P139" s="90"/>
      <c r="Q139" s="42"/>
    </row>
    <row r="140" spans="1:17" ht="15.75">
      <c r="A140" s="74" t="s">
        <v>149</v>
      </c>
      <c r="B140" s="75"/>
      <c r="C140" s="75"/>
      <c r="D140" s="75"/>
      <c r="E140" s="75"/>
      <c r="F140" s="76"/>
      <c r="G140" s="43"/>
      <c r="H140" s="77" t="s">
        <v>58</v>
      </c>
      <c r="I140" s="77"/>
      <c r="J140" s="78"/>
      <c r="K140" s="78"/>
      <c r="L140" s="44"/>
      <c r="M140" s="33"/>
      <c r="N140" s="33"/>
      <c r="O140" s="91"/>
      <c r="P140" s="91"/>
      <c r="Q140" s="42"/>
    </row>
    <row r="141" spans="1:17" ht="16.5" thickBot="1">
      <c r="A141" s="79" t="s">
        <v>150</v>
      </c>
      <c r="B141" s="80"/>
      <c r="C141" s="80"/>
      <c r="D141" s="80"/>
      <c r="E141" s="80"/>
      <c r="F141" s="81"/>
      <c r="G141" s="41"/>
      <c r="H141" s="41"/>
      <c r="I141" s="41"/>
      <c r="J141" s="41"/>
      <c r="K141" s="41"/>
      <c r="L141" s="41"/>
      <c r="M141" s="41"/>
      <c r="N141" s="41"/>
      <c r="O141" s="91"/>
      <c r="P141" s="91"/>
      <c r="Q141" s="42"/>
    </row>
    <row r="142" spans="1:17" ht="6" customHeight="1" thickBot="1">
      <c r="A142" s="45"/>
      <c r="B142" s="41"/>
      <c r="C142" s="46"/>
      <c r="D142" s="41"/>
      <c r="E142" s="41"/>
      <c r="F142" s="41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7"/>
    </row>
    <row r="143" spans="1:17" ht="15.75">
      <c r="A143" s="48" t="s">
        <v>13</v>
      </c>
      <c r="B143" s="49" t="s">
        <v>14</v>
      </c>
      <c r="C143" s="49" t="s">
        <v>15</v>
      </c>
      <c r="D143" s="49" t="s">
        <v>16</v>
      </c>
      <c r="E143" s="50" t="s">
        <v>17</v>
      </c>
      <c r="F143" s="51" t="s">
        <v>18</v>
      </c>
      <c r="G143" s="52" t="s">
        <v>19</v>
      </c>
      <c r="H143" s="49" t="s">
        <v>20</v>
      </c>
      <c r="I143" s="49" t="s">
        <v>20</v>
      </c>
      <c r="J143" s="49" t="s">
        <v>20</v>
      </c>
      <c r="K143" s="49" t="s">
        <v>21</v>
      </c>
      <c r="L143" s="49" t="s">
        <v>22</v>
      </c>
      <c r="M143" s="70" t="s">
        <v>23</v>
      </c>
      <c r="N143" s="70"/>
      <c r="O143" s="70"/>
      <c r="P143" s="70"/>
      <c r="Q143" s="57"/>
    </row>
    <row r="144" spans="1:17" ht="16.5" thickBot="1">
      <c r="A144" s="58"/>
      <c r="B144" s="59"/>
      <c r="C144" s="60" t="s">
        <v>24</v>
      </c>
      <c r="D144" s="61"/>
      <c r="E144" s="62" t="s">
        <v>25</v>
      </c>
      <c r="F144" s="62" t="s">
        <v>26</v>
      </c>
      <c r="G144" s="61" t="s">
        <v>27</v>
      </c>
      <c r="H144" s="61" t="s">
        <v>28</v>
      </c>
      <c r="I144" s="61" t="s">
        <v>29</v>
      </c>
      <c r="J144" s="61" t="s">
        <v>30</v>
      </c>
      <c r="K144" s="61" t="s">
        <v>24</v>
      </c>
      <c r="L144" s="61"/>
      <c r="M144" s="61" t="s">
        <v>31</v>
      </c>
      <c r="N144" s="61" t="s">
        <v>28</v>
      </c>
      <c r="O144" s="61" t="s">
        <v>29</v>
      </c>
      <c r="P144" s="61" t="s">
        <v>30</v>
      </c>
      <c r="Q144" s="63" t="s">
        <v>24</v>
      </c>
    </row>
    <row r="145" spans="1:17" ht="6" customHeight="1">
      <c r="A145" s="64"/>
      <c r="B145" s="65"/>
      <c r="C145" s="65"/>
      <c r="D145" s="65"/>
      <c r="E145" s="66"/>
      <c r="F145" s="66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7"/>
    </row>
    <row r="146" spans="1:17" ht="26.25">
      <c r="A146" s="1">
        <v>0.6944444444444554</v>
      </c>
      <c r="B146" s="2"/>
      <c r="C146" s="3" t="s">
        <v>36</v>
      </c>
      <c r="D146" s="4">
        <v>985</v>
      </c>
      <c r="E146" s="9" t="s">
        <v>142</v>
      </c>
      <c r="F146" s="9" t="s">
        <v>143</v>
      </c>
      <c r="G146" s="5" t="s">
        <v>144</v>
      </c>
      <c r="H146" s="2">
        <v>217</v>
      </c>
      <c r="I146" s="2"/>
      <c r="J146" s="2"/>
      <c r="K146" s="2">
        <v>52</v>
      </c>
      <c r="L146" s="6">
        <f>SUM(H146:J146)/3.4</f>
        <v>63.82352941176471</v>
      </c>
      <c r="M146" s="7">
        <v>1</v>
      </c>
      <c r="N146" s="7">
        <v>1</v>
      </c>
      <c r="O146" s="7"/>
      <c r="P146" s="7"/>
      <c r="Q146" s="8"/>
    </row>
    <row r="147" spans="1:17" ht="26.25">
      <c r="A147" s="1">
        <v>0.6888888888888995</v>
      </c>
      <c r="B147" s="2"/>
      <c r="C147" s="3" t="s">
        <v>32</v>
      </c>
      <c r="D147" s="4">
        <v>567</v>
      </c>
      <c r="E147" s="5" t="s">
        <v>151</v>
      </c>
      <c r="F147" s="5" t="s">
        <v>152</v>
      </c>
      <c r="G147" s="5" t="s">
        <v>153</v>
      </c>
      <c r="H147" s="2"/>
      <c r="I147" s="2">
        <v>213</v>
      </c>
      <c r="J147" s="2"/>
      <c r="K147" s="2">
        <v>50</v>
      </c>
      <c r="L147" s="6">
        <f>SUM(H147:J147)/3.4</f>
        <v>62.64705882352941</v>
      </c>
      <c r="M147" s="7">
        <v>2</v>
      </c>
      <c r="N147" s="7"/>
      <c r="O147" s="7">
        <v>1</v>
      </c>
      <c r="P147" s="7"/>
      <c r="Q147" s="8"/>
    </row>
    <row r="148" spans="1:17" ht="26.25">
      <c r="A148" s="1">
        <v>0.7055555555555671</v>
      </c>
      <c r="B148" s="2"/>
      <c r="C148" s="3" t="s">
        <v>32</v>
      </c>
      <c r="D148" s="4">
        <v>868</v>
      </c>
      <c r="E148" s="9" t="s">
        <v>154</v>
      </c>
      <c r="F148" s="9" t="s">
        <v>155</v>
      </c>
      <c r="G148" s="5" t="s">
        <v>156</v>
      </c>
      <c r="H148" s="2"/>
      <c r="I148" s="2">
        <v>199</v>
      </c>
      <c r="J148" s="2"/>
      <c r="K148" s="2">
        <v>46</v>
      </c>
      <c r="L148" s="6">
        <f>SUM(H148:J148)/3.4</f>
        <v>58.529411764705884</v>
      </c>
      <c r="M148" s="7">
        <v>3</v>
      </c>
      <c r="N148" s="7"/>
      <c r="O148" s="7">
        <v>2</v>
      </c>
      <c r="P148" s="7"/>
      <c r="Q148" s="8"/>
    </row>
    <row r="149" spans="1:17" ht="26.25">
      <c r="A149" s="1">
        <v>0.7000000000000113</v>
      </c>
      <c r="B149" s="2"/>
      <c r="C149" s="3" t="s">
        <v>32</v>
      </c>
      <c r="D149" s="4">
        <v>178</v>
      </c>
      <c r="E149" s="5" t="s">
        <v>145</v>
      </c>
      <c r="F149" s="5" t="s">
        <v>124</v>
      </c>
      <c r="G149" s="19"/>
      <c r="H149" s="2"/>
      <c r="I149" s="2">
        <v>198</v>
      </c>
      <c r="J149" s="2"/>
      <c r="K149" s="2">
        <v>48</v>
      </c>
      <c r="L149" s="6">
        <f>SUM(H149:J149)/3.4</f>
        <v>58.23529411764706</v>
      </c>
      <c r="M149" s="7">
        <v>4</v>
      </c>
      <c r="N149" s="7"/>
      <c r="O149" s="7">
        <v>3</v>
      </c>
      <c r="P149" s="7"/>
      <c r="Q149" s="8"/>
    </row>
    <row r="150" spans="1:17" ht="15.75">
      <c r="A150" s="1">
        <v>0.711111111111123</v>
      </c>
      <c r="B150" s="2" t="s">
        <v>54</v>
      </c>
      <c r="C150" s="2"/>
      <c r="D150" s="2"/>
      <c r="E150" s="2"/>
      <c r="F150" s="2"/>
      <c r="G150" s="2"/>
      <c r="H150" s="2"/>
      <c r="I150" s="2"/>
      <c r="J150" s="2"/>
      <c r="K150" s="2"/>
      <c r="L150" s="6"/>
      <c r="M150" s="7"/>
      <c r="N150" s="7"/>
      <c r="O150" s="7"/>
      <c r="P150" s="7"/>
      <c r="Q150" s="8"/>
    </row>
    <row r="151" spans="1:17" ht="6" customHeight="1" thickBot="1">
      <c r="A151" s="10"/>
      <c r="B151" s="11"/>
      <c r="C151" s="12"/>
      <c r="D151" s="13"/>
      <c r="E151" s="15"/>
      <c r="F151" s="15"/>
      <c r="G151" s="15"/>
      <c r="H151" s="11"/>
      <c r="I151" s="11"/>
      <c r="J151" s="11"/>
      <c r="K151" s="11"/>
      <c r="L151" s="16"/>
      <c r="M151" s="17"/>
      <c r="N151" s="17"/>
      <c r="O151" s="17"/>
      <c r="P151" s="17"/>
      <c r="Q151" s="18"/>
    </row>
    <row r="152" spans="1:17" ht="6" customHeight="1" thickBot="1">
      <c r="A152" s="26"/>
      <c r="B152" s="27"/>
      <c r="C152" s="28"/>
      <c r="D152" s="29"/>
      <c r="E152" s="30"/>
      <c r="F152" s="30"/>
      <c r="G152" s="30"/>
      <c r="H152" s="27"/>
      <c r="I152" s="27"/>
      <c r="J152" s="27"/>
      <c r="K152" s="27"/>
      <c r="L152" s="31"/>
      <c r="M152" s="32"/>
      <c r="N152" s="32"/>
      <c r="O152" s="32"/>
      <c r="P152" s="32"/>
      <c r="Q152" s="33"/>
    </row>
    <row r="153" spans="1:17" ht="16.5" thickBot="1">
      <c r="A153" s="56" t="s">
        <v>0</v>
      </c>
      <c r="B153" s="85"/>
      <c r="C153" s="85"/>
      <c r="D153" s="85"/>
      <c r="E153" s="85"/>
      <c r="F153" s="85"/>
      <c r="G153" s="86" t="s">
        <v>1</v>
      </c>
      <c r="H153" s="86"/>
      <c r="I153" s="86"/>
      <c r="J153" s="86"/>
      <c r="K153" s="86"/>
      <c r="L153" s="87"/>
      <c r="M153" s="88" t="s">
        <v>2</v>
      </c>
      <c r="N153" s="89"/>
      <c r="O153" s="89"/>
      <c r="P153" s="35">
        <v>3</v>
      </c>
      <c r="Q153" s="36">
        <v>3</v>
      </c>
    </row>
    <row r="154" spans="1:17" ht="16.5" thickBot="1">
      <c r="A154" s="71" t="s">
        <v>3</v>
      </c>
      <c r="B154" s="72"/>
      <c r="C154" s="72"/>
      <c r="D154" s="72"/>
      <c r="E154" s="72"/>
      <c r="F154" s="72"/>
      <c r="G154" s="37" t="s">
        <v>4</v>
      </c>
      <c r="H154" s="82" t="s">
        <v>103</v>
      </c>
      <c r="I154" s="82"/>
      <c r="J154" s="82"/>
      <c r="K154" s="82"/>
      <c r="L154" s="38"/>
      <c r="M154" s="83" t="s">
        <v>6</v>
      </c>
      <c r="N154" s="84"/>
      <c r="O154" s="53"/>
      <c r="P154" s="54">
        <f>SUM(L162:L165)/Q153</f>
        <v>65.28799019607844</v>
      </c>
      <c r="Q154" s="55"/>
    </row>
    <row r="155" spans="1:17" ht="16.5" thickBot="1">
      <c r="A155" s="71" t="s">
        <v>157</v>
      </c>
      <c r="B155" s="72"/>
      <c r="C155" s="72"/>
      <c r="D155" s="72"/>
      <c r="E155" s="72"/>
      <c r="F155" s="72"/>
      <c r="G155" s="39" t="s">
        <v>8</v>
      </c>
      <c r="H155" s="73" t="s">
        <v>140</v>
      </c>
      <c r="I155" s="73"/>
      <c r="J155" s="73"/>
      <c r="K155" s="73"/>
      <c r="L155" s="41"/>
      <c r="M155" s="41"/>
      <c r="N155" s="40"/>
      <c r="O155" s="90" t="s">
        <v>158</v>
      </c>
      <c r="P155" s="90"/>
      <c r="Q155" s="42"/>
    </row>
    <row r="156" spans="1:17" ht="15.75">
      <c r="A156" s="74" t="s">
        <v>159</v>
      </c>
      <c r="B156" s="75"/>
      <c r="C156" s="75"/>
      <c r="D156" s="75"/>
      <c r="E156" s="75"/>
      <c r="F156" s="76"/>
      <c r="G156" s="43"/>
      <c r="H156" s="77" t="s">
        <v>11</v>
      </c>
      <c r="I156" s="77"/>
      <c r="J156" s="78"/>
      <c r="K156" s="78"/>
      <c r="L156" s="44"/>
      <c r="M156" s="33"/>
      <c r="N156" s="33"/>
      <c r="O156" s="91"/>
      <c r="P156" s="91"/>
      <c r="Q156" s="42"/>
    </row>
    <row r="157" spans="1:17" ht="16.5" thickBot="1">
      <c r="A157" s="79" t="s">
        <v>160</v>
      </c>
      <c r="B157" s="80"/>
      <c r="C157" s="80"/>
      <c r="D157" s="80"/>
      <c r="E157" s="80"/>
      <c r="F157" s="81"/>
      <c r="G157" s="41"/>
      <c r="H157" s="41"/>
      <c r="I157" s="41"/>
      <c r="J157" s="41"/>
      <c r="K157" s="41"/>
      <c r="L157" s="41"/>
      <c r="M157" s="41"/>
      <c r="N157" s="41"/>
      <c r="O157" s="91"/>
      <c r="P157" s="91"/>
      <c r="Q157" s="42"/>
    </row>
    <row r="158" spans="1:17" ht="6" customHeight="1" thickBot="1">
      <c r="A158" s="45"/>
      <c r="B158" s="41"/>
      <c r="C158" s="46"/>
      <c r="D158" s="41"/>
      <c r="E158" s="41"/>
      <c r="F158" s="41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7"/>
    </row>
    <row r="159" spans="1:17" ht="15.75">
      <c r="A159" s="48" t="s">
        <v>13</v>
      </c>
      <c r="B159" s="49" t="s">
        <v>14</v>
      </c>
      <c r="C159" s="49" t="s">
        <v>15</v>
      </c>
      <c r="D159" s="49" t="s">
        <v>16</v>
      </c>
      <c r="E159" s="50" t="s">
        <v>17</v>
      </c>
      <c r="F159" s="51" t="s">
        <v>18</v>
      </c>
      <c r="G159" s="52" t="s">
        <v>19</v>
      </c>
      <c r="H159" s="49" t="s">
        <v>20</v>
      </c>
      <c r="I159" s="49" t="s">
        <v>20</v>
      </c>
      <c r="J159" s="49" t="s">
        <v>20</v>
      </c>
      <c r="K159" s="49" t="s">
        <v>21</v>
      </c>
      <c r="L159" s="49" t="s">
        <v>22</v>
      </c>
      <c r="M159" s="70" t="s">
        <v>23</v>
      </c>
      <c r="N159" s="70"/>
      <c r="O159" s="70"/>
      <c r="P159" s="70"/>
      <c r="Q159" s="69"/>
    </row>
    <row r="160" spans="1:17" ht="16.5" thickBot="1">
      <c r="A160" s="58"/>
      <c r="B160" s="59"/>
      <c r="C160" s="60" t="s">
        <v>24</v>
      </c>
      <c r="D160" s="61"/>
      <c r="E160" s="62" t="s">
        <v>25</v>
      </c>
      <c r="F160" s="62" t="s">
        <v>26</v>
      </c>
      <c r="G160" s="61" t="s">
        <v>27</v>
      </c>
      <c r="H160" s="61" t="s">
        <v>28</v>
      </c>
      <c r="I160" s="61" t="s">
        <v>29</v>
      </c>
      <c r="J160" s="61" t="s">
        <v>30</v>
      </c>
      <c r="K160" s="61" t="s">
        <v>24</v>
      </c>
      <c r="L160" s="61"/>
      <c r="M160" s="61" t="s">
        <v>31</v>
      </c>
      <c r="N160" s="61" t="s">
        <v>28</v>
      </c>
      <c r="O160" s="61" t="s">
        <v>29</v>
      </c>
      <c r="P160" s="61" t="s">
        <v>30</v>
      </c>
      <c r="Q160" s="63"/>
    </row>
    <row r="161" spans="1:17" ht="6" customHeight="1">
      <c r="A161" s="64"/>
      <c r="B161" s="65"/>
      <c r="C161" s="65"/>
      <c r="D161" s="65"/>
      <c r="E161" s="66"/>
      <c r="F161" s="66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7"/>
    </row>
    <row r="162" spans="1:17" ht="26.25">
      <c r="A162" s="1">
        <v>0.6562500000000073</v>
      </c>
      <c r="B162" s="2" t="s">
        <v>161</v>
      </c>
      <c r="C162" s="3"/>
      <c r="D162" s="4">
        <v>148</v>
      </c>
      <c r="E162" s="5" t="s">
        <v>162</v>
      </c>
      <c r="F162" s="5" t="s">
        <v>163</v>
      </c>
      <c r="G162" s="5" t="s">
        <v>164</v>
      </c>
      <c r="H162" s="2">
        <v>214</v>
      </c>
      <c r="I162" s="2"/>
      <c r="J162" s="2"/>
      <c r="K162" s="2">
        <v>54</v>
      </c>
      <c r="L162" s="6">
        <f>SUM(H162:J162)/3.2</f>
        <v>66.875</v>
      </c>
      <c r="M162" s="7">
        <v>1</v>
      </c>
      <c r="N162" s="7"/>
      <c r="O162" s="7"/>
      <c r="P162" s="7"/>
      <c r="Q162" s="8"/>
    </row>
    <row r="163" spans="1:17" ht="26.25">
      <c r="A163" s="1">
        <v>0.6451388888888957</v>
      </c>
      <c r="B163" s="2" t="s">
        <v>165</v>
      </c>
      <c r="C163" s="3" t="s">
        <v>36</v>
      </c>
      <c r="D163" s="4">
        <v>172</v>
      </c>
      <c r="E163" s="5" t="s">
        <v>166</v>
      </c>
      <c r="F163" s="5" t="s">
        <v>167</v>
      </c>
      <c r="G163" s="5" t="s">
        <v>168</v>
      </c>
      <c r="H163" s="2">
        <v>225</v>
      </c>
      <c r="I163" s="2"/>
      <c r="J163" s="2"/>
      <c r="K163" s="2">
        <v>56</v>
      </c>
      <c r="L163" s="6">
        <f>SUM(H163:J163)/3.4</f>
        <v>66.17647058823529</v>
      </c>
      <c r="M163" s="7">
        <v>2</v>
      </c>
      <c r="N163" s="7"/>
      <c r="O163" s="7"/>
      <c r="P163" s="7"/>
      <c r="Q163" s="8"/>
    </row>
    <row r="164" spans="1:17" ht="26.25">
      <c r="A164" s="1">
        <v>0.6506944444444516</v>
      </c>
      <c r="B164" s="2" t="s">
        <v>161</v>
      </c>
      <c r="C164" s="3"/>
      <c r="D164" s="4">
        <v>599</v>
      </c>
      <c r="E164" s="5" t="s">
        <v>169</v>
      </c>
      <c r="F164" s="5" t="s">
        <v>170</v>
      </c>
      <c r="G164" s="5"/>
      <c r="H164" s="2">
        <v>201</v>
      </c>
      <c r="I164" s="2"/>
      <c r="J164" s="2"/>
      <c r="K164" s="2">
        <v>52</v>
      </c>
      <c r="L164" s="6">
        <f>SUM(H164:J164)/3.2</f>
        <v>62.8125</v>
      </c>
      <c r="M164" s="7">
        <v>3</v>
      </c>
      <c r="N164" s="7"/>
      <c r="O164" s="7"/>
      <c r="P164" s="7"/>
      <c r="Q164" s="8"/>
    </row>
    <row r="165" spans="1:17" ht="15.75">
      <c r="A165" s="1">
        <v>0.6618055555555631</v>
      </c>
      <c r="B165" s="2" t="s">
        <v>54</v>
      </c>
      <c r="C165" s="2"/>
      <c r="D165" s="2"/>
      <c r="E165" s="2"/>
      <c r="F165" s="2"/>
      <c r="G165" s="2"/>
      <c r="H165" s="2"/>
      <c r="I165" s="2"/>
      <c r="J165" s="2"/>
      <c r="K165" s="2"/>
      <c r="L165" s="6"/>
      <c r="M165" s="7"/>
      <c r="N165" s="7"/>
      <c r="O165" s="7"/>
      <c r="P165" s="7"/>
      <c r="Q165" s="8"/>
    </row>
    <row r="166" spans="1:17" ht="6" customHeight="1" thickBot="1">
      <c r="A166" s="10"/>
      <c r="B166" s="11"/>
      <c r="C166" s="12"/>
      <c r="D166" s="13"/>
      <c r="E166" s="14"/>
      <c r="F166" s="14"/>
      <c r="G166" s="15"/>
      <c r="H166" s="11"/>
      <c r="I166" s="11"/>
      <c r="J166" s="11"/>
      <c r="K166" s="11"/>
      <c r="L166" s="16"/>
      <c r="M166" s="17"/>
      <c r="N166" s="17"/>
      <c r="O166" s="17"/>
      <c r="P166" s="17"/>
      <c r="Q166" s="18"/>
    </row>
    <row r="167" spans="1:17" ht="6" customHeight="1" thickBot="1">
      <c r="A167" s="26"/>
      <c r="B167" s="27"/>
      <c r="C167" s="28"/>
      <c r="D167" s="29"/>
      <c r="E167" s="30"/>
      <c r="F167" s="30"/>
      <c r="G167" s="30"/>
      <c r="H167" s="27"/>
      <c r="I167" s="27"/>
      <c r="J167" s="27"/>
      <c r="K167" s="27"/>
      <c r="L167" s="31"/>
      <c r="M167" s="32"/>
      <c r="N167" s="32"/>
      <c r="O167" s="32"/>
      <c r="P167" s="32"/>
      <c r="Q167" s="33"/>
    </row>
    <row r="168" spans="1:17" ht="16.5" thickBot="1">
      <c r="A168" s="56" t="s">
        <v>0</v>
      </c>
      <c r="B168" s="85"/>
      <c r="C168" s="85"/>
      <c r="D168" s="85"/>
      <c r="E168" s="85"/>
      <c r="F168" s="85"/>
      <c r="G168" s="86" t="s">
        <v>1</v>
      </c>
      <c r="H168" s="86"/>
      <c r="I168" s="86"/>
      <c r="J168" s="86"/>
      <c r="K168" s="86"/>
      <c r="L168" s="87"/>
      <c r="M168" s="88" t="s">
        <v>2</v>
      </c>
      <c r="N168" s="89"/>
      <c r="O168" s="89"/>
      <c r="P168" s="35">
        <v>5</v>
      </c>
      <c r="Q168" s="36">
        <v>5</v>
      </c>
    </row>
    <row r="169" spans="1:17" ht="16.5" thickBot="1">
      <c r="A169" s="71" t="s">
        <v>3</v>
      </c>
      <c r="B169" s="72"/>
      <c r="C169" s="72"/>
      <c r="D169" s="72"/>
      <c r="E169" s="72"/>
      <c r="F169" s="72"/>
      <c r="G169" s="37" t="s">
        <v>4</v>
      </c>
      <c r="H169" s="82" t="s">
        <v>103</v>
      </c>
      <c r="I169" s="82"/>
      <c r="J169" s="82"/>
      <c r="K169" s="82"/>
      <c r="L169" s="38"/>
      <c r="M169" s="83" t="s">
        <v>6</v>
      </c>
      <c r="N169" s="84"/>
      <c r="O169" s="53"/>
      <c r="P169" s="54">
        <f>SUM(L177:L182)/Q168</f>
        <v>63.315789473684205</v>
      </c>
      <c r="Q169" s="55"/>
    </row>
    <row r="170" spans="1:17" ht="16.5" thickBot="1">
      <c r="A170" s="71" t="s">
        <v>171</v>
      </c>
      <c r="B170" s="72"/>
      <c r="C170" s="72"/>
      <c r="D170" s="72"/>
      <c r="E170" s="72"/>
      <c r="F170" s="72"/>
      <c r="G170" s="39" t="s">
        <v>8</v>
      </c>
      <c r="H170" s="73" t="s">
        <v>140</v>
      </c>
      <c r="I170" s="73"/>
      <c r="J170" s="73"/>
      <c r="K170" s="73"/>
      <c r="L170" s="41"/>
      <c r="M170" s="41"/>
      <c r="N170" s="40"/>
      <c r="O170" s="90">
        <v>380</v>
      </c>
      <c r="P170" s="90"/>
      <c r="Q170" s="42"/>
    </row>
    <row r="171" spans="1:17" ht="15.75">
      <c r="A171" s="74" t="s">
        <v>172</v>
      </c>
      <c r="B171" s="75"/>
      <c r="C171" s="75"/>
      <c r="D171" s="75"/>
      <c r="E171" s="75"/>
      <c r="F171" s="76"/>
      <c r="G171" s="43"/>
      <c r="H171" s="77" t="s">
        <v>11</v>
      </c>
      <c r="I171" s="77"/>
      <c r="J171" s="78"/>
      <c r="K171" s="78"/>
      <c r="L171" s="44"/>
      <c r="M171" s="33"/>
      <c r="N171" s="33"/>
      <c r="O171" s="91"/>
      <c r="P171" s="91"/>
      <c r="Q171" s="42"/>
    </row>
    <row r="172" spans="1:17" ht="16.5" thickBot="1">
      <c r="A172" s="79" t="s">
        <v>173</v>
      </c>
      <c r="B172" s="80"/>
      <c r="C172" s="80"/>
      <c r="D172" s="80"/>
      <c r="E172" s="80"/>
      <c r="F172" s="81"/>
      <c r="G172" s="41"/>
      <c r="H172" s="41"/>
      <c r="I172" s="41"/>
      <c r="J172" s="41"/>
      <c r="K172" s="41"/>
      <c r="L172" s="41"/>
      <c r="M172" s="41"/>
      <c r="N172" s="41"/>
      <c r="O172" s="91"/>
      <c r="P172" s="91"/>
      <c r="Q172" s="42"/>
    </row>
    <row r="173" spans="1:17" ht="6" customHeight="1" thickBot="1">
      <c r="A173" s="45"/>
      <c r="B173" s="41"/>
      <c r="C173" s="46"/>
      <c r="D173" s="41"/>
      <c r="E173" s="41"/>
      <c r="F173" s="41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47"/>
    </row>
    <row r="174" spans="1:17" ht="15.75">
      <c r="A174" s="48" t="s">
        <v>13</v>
      </c>
      <c r="B174" s="49" t="s">
        <v>14</v>
      </c>
      <c r="C174" s="49" t="s">
        <v>15</v>
      </c>
      <c r="D174" s="49" t="s">
        <v>16</v>
      </c>
      <c r="E174" s="50" t="s">
        <v>17</v>
      </c>
      <c r="F174" s="51" t="s">
        <v>18</v>
      </c>
      <c r="G174" s="52" t="s">
        <v>19</v>
      </c>
      <c r="H174" s="49" t="s">
        <v>20</v>
      </c>
      <c r="I174" s="49" t="s">
        <v>20</v>
      </c>
      <c r="J174" s="49" t="s">
        <v>20</v>
      </c>
      <c r="K174" s="49" t="s">
        <v>21</v>
      </c>
      <c r="L174" s="49" t="s">
        <v>22</v>
      </c>
      <c r="M174" s="70" t="s">
        <v>23</v>
      </c>
      <c r="N174" s="70"/>
      <c r="O174" s="70"/>
      <c r="P174" s="70"/>
      <c r="Q174" s="57"/>
    </row>
    <row r="175" spans="1:17" ht="16.5" thickBot="1">
      <c r="A175" s="58"/>
      <c r="B175" s="59"/>
      <c r="C175" s="60" t="s">
        <v>24</v>
      </c>
      <c r="D175" s="61"/>
      <c r="E175" s="62" t="s">
        <v>25</v>
      </c>
      <c r="F175" s="62" t="s">
        <v>26</v>
      </c>
      <c r="G175" s="61" t="s">
        <v>27</v>
      </c>
      <c r="H175" s="61" t="s">
        <v>28</v>
      </c>
      <c r="I175" s="61" t="s">
        <v>29</v>
      </c>
      <c r="J175" s="61" t="s">
        <v>30</v>
      </c>
      <c r="K175" s="61" t="s">
        <v>24</v>
      </c>
      <c r="L175" s="61"/>
      <c r="M175" s="61" t="s">
        <v>31</v>
      </c>
      <c r="N175" s="61" t="s">
        <v>28</v>
      </c>
      <c r="O175" s="61" t="s">
        <v>29</v>
      </c>
      <c r="P175" s="61" t="s">
        <v>30</v>
      </c>
      <c r="Q175" s="63" t="s">
        <v>24</v>
      </c>
    </row>
    <row r="176" spans="1:17" ht="6" customHeight="1">
      <c r="A176" s="64"/>
      <c r="B176" s="65"/>
      <c r="C176" s="65"/>
      <c r="D176" s="65"/>
      <c r="E176" s="66"/>
      <c r="F176" s="66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7"/>
    </row>
    <row r="177" spans="1:17" ht="26.25">
      <c r="A177" s="1">
        <v>0.6840277777777863</v>
      </c>
      <c r="B177" s="2"/>
      <c r="C177" s="3" t="s">
        <v>36</v>
      </c>
      <c r="D177" s="4">
        <v>172</v>
      </c>
      <c r="E177" s="5" t="s">
        <v>166</v>
      </c>
      <c r="F177" s="5" t="s">
        <v>167</v>
      </c>
      <c r="G177" s="5" t="s">
        <v>168</v>
      </c>
      <c r="H177" s="2">
        <v>266</v>
      </c>
      <c r="I177" s="2"/>
      <c r="J177" s="2"/>
      <c r="K177" s="2">
        <v>58</v>
      </c>
      <c r="L177" s="6">
        <f>SUM(H177:J177)/3.8</f>
        <v>70</v>
      </c>
      <c r="M177" s="7">
        <v>1</v>
      </c>
      <c r="N177" s="7">
        <v>1</v>
      </c>
      <c r="O177" s="7"/>
      <c r="P177" s="7"/>
      <c r="Q177" s="8"/>
    </row>
    <row r="178" spans="1:17" ht="26.25">
      <c r="A178" s="1">
        <v>0.695138888888898</v>
      </c>
      <c r="B178" s="2"/>
      <c r="C178" s="3" t="s">
        <v>36</v>
      </c>
      <c r="D178" s="4">
        <v>746</v>
      </c>
      <c r="E178" s="9" t="s">
        <v>174</v>
      </c>
      <c r="F178" s="9" t="s">
        <v>113</v>
      </c>
      <c r="G178" s="19"/>
      <c r="H178" s="2">
        <v>245</v>
      </c>
      <c r="I178" s="2"/>
      <c r="J178" s="2"/>
      <c r="K178" s="2">
        <v>52</v>
      </c>
      <c r="L178" s="6">
        <f>SUM(H178:J178)/3.8</f>
        <v>64.47368421052632</v>
      </c>
      <c r="M178" s="7">
        <v>2</v>
      </c>
      <c r="N178" s="7">
        <v>2</v>
      </c>
      <c r="O178" s="7"/>
      <c r="P178" s="7"/>
      <c r="Q178" s="8"/>
    </row>
    <row r="179" spans="1:17" ht="26.25">
      <c r="A179" s="1">
        <v>0.6895833333333422</v>
      </c>
      <c r="B179" s="2"/>
      <c r="C179" s="3" t="s">
        <v>36</v>
      </c>
      <c r="D179" s="4">
        <v>599</v>
      </c>
      <c r="E179" s="5" t="s">
        <v>169</v>
      </c>
      <c r="F179" s="5" t="s">
        <v>170</v>
      </c>
      <c r="G179" s="5"/>
      <c r="H179" s="2">
        <v>240</v>
      </c>
      <c r="I179" s="2"/>
      <c r="J179" s="2"/>
      <c r="K179" s="2">
        <v>52</v>
      </c>
      <c r="L179" s="6">
        <f>SUM(H179:J179)/3.8</f>
        <v>63.15789473684211</v>
      </c>
      <c r="M179" s="7">
        <v>3</v>
      </c>
      <c r="N179" s="7">
        <v>3</v>
      </c>
      <c r="O179" s="7"/>
      <c r="P179" s="7"/>
      <c r="Q179" s="8"/>
    </row>
    <row r="180" spans="1:17" ht="26.25">
      <c r="A180" s="1">
        <v>0.7006944444444538</v>
      </c>
      <c r="B180" s="2"/>
      <c r="C180" s="3" t="s">
        <v>32</v>
      </c>
      <c r="D180" s="4">
        <v>191</v>
      </c>
      <c r="E180" s="5" t="s">
        <v>175</v>
      </c>
      <c r="F180" s="5" t="s">
        <v>176</v>
      </c>
      <c r="G180" s="5" t="s">
        <v>177</v>
      </c>
      <c r="H180" s="2"/>
      <c r="I180" s="2">
        <v>234</v>
      </c>
      <c r="J180" s="2"/>
      <c r="K180" s="2">
        <v>48</v>
      </c>
      <c r="L180" s="6">
        <f>SUM(H180:J180)/3.8</f>
        <v>61.578947368421055</v>
      </c>
      <c r="M180" s="7">
        <v>4</v>
      </c>
      <c r="N180" s="7"/>
      <c r="O180" s="7">
        <v>1</v>
      </c>
      <c r="P180" s="7"/>
      <c r="Q180" s="8"/>
    </row>
    <row r="181" spans="1:17" ht="26.25">
      <c r="A181" s="1">
        <v>0.6784722222222306</v>
      </c>
      <c r="B181" s="2"/>
      <c r="C181" s="3" t="s">
        <v>32</v>
      </c>
      <c r="D181" s="4">
        <v>671</v>
      </c>
      <c r="E181" s="5" t="s">
        <v>178</v>
      </c>
      <c r="F181" s="5" t="s">
        <v>179</v>
      </c>
      <c r="G181" s="5" t="s">
        <v>180</v>
      </c>
      <c r="H181" s="2"/>
      <c r="I181" s="2">
        <v>218</v>
      </c>
      <c r="J181" s="2"/>
      <c r="K181" s="2">
        <v>46</v>
      </c>
      <c r="L181" s="6">
        <f>SUM(H181:J181)/3.8</f>
        <v>57.36842105263158</v>
      </c>
      <c r="M181" s="7">
        <v>5</v>
      </c>
      <c r="N181" s="7"/>
      <c r="O181" s="7">
        <v>2</v>
      </c>
      <c r="P181" s="7"/>
      <c r="Q181" s="8"/>
    </row>
    <row r="182" spans="1:17" ht="15.75">
      <c r="A182" s="1">
        <v>0.7062500000000096</v>
      </c>
      <c r="B182" s="2" t="s">
        <v>54</v>
      </c>
      <c r="C182" s="3"/>
      <c r="D182" s="4"/>
      <c r="E182" s="5"/>
      <c r="F182" s="5"/>
      <c r="G182" s="5"/>
      <c r="H182" s="2"/>
      <c r="I182" s="2"/>
      <c r="J182" s="2"/>
      <c r="K182" s="2"/>
      <c r="L182" s="6"/>
      <c r="M182" s="7"/>
      <c r="N182" s="7"/>
      <c r="O182" s="7"/>
      <c r="P182" s="7"/>
      <c r="Q182" s="8"/>
    </row>
    <row r="183" spans="1:17" ht="6" customHeight="1" thickBot="1">
      <c r="A183" s="10"/>
      <c r="B183" s="11"/>
      <c r="C183" s="11"/>
      <c r="D183" s="11"/>
      <c r="E183" s="11"/>
      <c r="F183" s="11"/>
      <c r="G183" s="34"/>
      <c r="H183" s="11"/>
      <c r="I183" s="11"/>
      <c r="J183" s="11"/>
      <c r="K183" s="11"/>
      <c r="L183" s="16"/>
      <c r="M183" s="17"/>
      <c r="N183" s="17"/>
      <c r="O183" s="17"/>
      <c r="P183" s="17"/>
      <c r="Q183" s="18"/>
    </row>
    <row r="184" ht="6" customHeight="1" thickBot="1"/>
    <row r="185" spans="1:17" ht="16.5" thickBot="1">
      <c r="A185" s="56" t="s">
        <v>0</v>
      </c>
      <c r="B185" s="85"/>
      <c r="C185" s="85"/>
      <c r="D185" s="85"/>
      <c r="E185" s="85"/>
      <c r="F185" s="85"/>
      <c r="G185" s="86" t="s">
        <v>1</v>
      </c>
      <c r="H185" s="86"/>
      <c r="I185" s="86"/>
      <c r="J185" s="86"/>
      <c r="K185" s="86"/>
      <c r="L185" s="87"/>
      <c r="M185" s="88" t="s">
        <v>2</v>
      </c>
      <c r="N185" s="89"/>
      <c r="O185" s="89"/>
      <c r="P185" s="35">
        <v>4</v>
      </c>
      <c r="Q185" s="36">
        <v>4</v>
      </c>
    </row>
    <row r="186" spans="1:17" ht="16.5" thickBot="1">
      <c r="A186" s="71" t="s">
        <v>3</v>
      </c>
      <c r="B186" s="72"/>
      <c r="C186" s="72"/>
      <c r="D186" s="72"/>
      <c r="E186" s="72"/>
      <c r="F186" s="72"/>
      <c r="G186" s="37" t="s">
        <v>4</v>
      </c>
      <c r="H186" s="82" t="s">
        <v>146</v>
      </c>
      <c r="I186" s="82"/>
      <c r="J186" s="82"/>
      <c r="K186" s="82"/>
      <c r="L186" s="38"/>
      <c r="M186" s="83" t="s">
        <v>6</v>
      </c>
      <c r="N186" s="84"/>
      <c r="O186" s="53"/>
      <c r="P186" s="54">
        <f>SUM(L194:L198)/Q185</f>
        <v>56.90789473684211</v>
      </c>
      <c r="Q186" s="55"/>
    </row>
    <row r="187" spans="1:17" ht="16.5" thickBot="1">
      <c r="A187" s="71" t="s">
        <v>181</v>
      </c>
      <c r="B187" s="72"/>
      <c r="C187" s="72"/>
      <c r="D187" s="72"/>
      <c r="E187" s="72"/>
      <c r="F187" s="72"/>
      <c r="G187" s="39" t="s">
        <v>8</v>
      </c>
      <c r="H187" s="73" t="s">
        <v>148</v>
      </c>
      <c r="I187" s="73"/>
      <c r="J187" s="73"/>
      <c r="K187" s="73"/>
      <c r="L187" s="41"/>
      <c r="M187" s="41"/>
      <c r="N187" s="40"/>
      <c r="O187" s="90" t="s">
        <v>182</v>
      </c>
      <c r="P187" s="90"/>
      <c r="Q187" s="42"/>
    </row>
    <row r="188" spans="1:17" ht="15.75">
      <c r="A188" s="74" t="s">
        <v>159</v>
      </c>
      <c r="B188" s="75"/>
      <c r="C188" s="75"/>
      <c r="D188" s="75"/>
      <c r="E188" s="75"/>
      <c r="F188" s="76"/>
      <c r="G188" s="43"/>
      <c r="H188" s="77" t="s">
        <v>58</v>
      </c>
      <c r="I188" s="77"/>
      <c r="J188" s="78"/>
      <c r="K188" s="78"/>
      <c r="L188" s="44"/>
      <c r="M188" s="33"/>
      <c r="N188" s="33"/>
      <c r="O188" s="91"/>
      <c r="P188" s="91"/>
      <c r="Q188" s="42"/>
    </row>
    <row r="189" spans="1:17" ht="16.5" thickBot="1">
      <c r="A189" s="79" t="s">
        <v>183</v>
      </c>
      <c r="B189" s="80"/>
      <c r="C189" s="80"/>
      <c r="D189" s="80"/>
      <c r="E189" s="80"/>
      <c r="F189" s="81"/>
      <c r="G189" s="41"/>
      <c r="H189" s="41"/>
      <c r="I189" s="41"/>
      <c r="J189" s="41"/>
      <c r="K189" s="41"/>
      <c r="L189" s="41"/>
      <c r="M189" s="41"/>
      <c r="N189" s="41"/>
      <c r="O189" s="91"/>
      <c r="P189" s="91"/>
      <c r="Q189" s="42"/>
    </row>
    <row r="190" spans="1:17" ht="6" customHeight="1" thickBot="1">
      <c r="A190" s="45"/>
      <c r="B190" s="41"/>
      <c r="C190" s="46"/>
      <c r="D190" s="41"/>
      <c r="E190" s="41"/>
      <c r="F190" s="41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47"/>
    </row>
    <row r="191" spans="1:17" ht="15.75">
      <c r="A191" s="48" t="s">
        <v>13</v>
      </c>
      <c r="B191" s="49" t="s">
        <v>14</v>
      </c>
      <c r="C191" s="49" t="s">
        <v>15</v>
      </c>
      <c r="D191" s="49" t="s">
        <v>16</v>
      </c>
      <c r="E191" s="50" t="s">
        <v>17</v>
      </c>
      <c r="F191" s="51" t="s">
        <v>18</v>
      </c>
      <c r="G191" s="52" t="s">
        <v>19</v>
      </c>
      <c r="H191" s="49" t="s">
        <v>20</v>
      </c>
      <c r="I191" s="49" t="s">
        <v>20</v>
      </c>
      <c r="J191" s="49" t="s">
        <v>20</v>
      </c>
      <c r="K191" s="49" t="s">
        <v>21</v>
      </c>
      <c r="L191" s="49" t="s">
        <v>22</v>
      </c>
      <c r="M191" s="70" t="s">
        <v>23</v>
      </c>
      <c r="N191" s="70"/>
      <c r="O191" s="70"/>
      <c r="P191" s="70"/>
      <c r="Q191" s="69" t="s">
        <v>184</v>
      </c>
    </row>
    <row r="192" spans="1:17" ht="16.5" thickBot="1">
      <c r="A192" s="58"/>
      <c r="B192" s="59"/>
      <c r="C192" s="60" t="s">
        <v>24</v>
      </c>
      <c r="D192" s="61"/>
      <c r="E192" s="62" t="s">
        <v>25</v>
      </c>
      <c r="F192" s="62" t="s">
        <v>26</v>
      </c>
      <c r="G192" s="61" t="s">
        <v>27</v>
      </c>
      <c r="H192" s="61" t="s">
        <v>28</v>
      </c>
      <c r="I192" s="61" t="s">
        <v>29</v>
      </c>
      <c r="J192" s="61" t="s">
        <v>30</v>
      </c>
      <c r="K192" s="61" t="s">
        <v>24</v>
      </c>
      <c r="L192" s="61"/>
      <c r="M192" s="61" t="s">
        <v>31</v>
      </c>
      <c r="N192" s="61" t="s">
        <v>28</v>
      </c>
      <c r="O192" s="61" t="s">
        <v>29</v>
      </c>
      <c r="P192" s="61" t="s">
        <v>30</v>
      </c>
      <c r="Q192" s="63" t="s">
        <v>185</v>
      </c>
    </row>
    <row r="193" spans="1:17" ht="6" customHeight="1">
      <c r="A193" s="64"/>
      <c r="B193" s="65"/>
      <c r="C193" s="65"/>
      <c r="D193" s="65"/>
      <c r="E193" s="66"/>
      <c r="F193" s="66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7"/>
    </row>
    <row r="194" spans="1:17" ht="26.25">
      <c r="A194" s="1">
        <v>0.7388888888889024</v>
      </c>
      <c r="B194" s="2" t="s">
        <v>186</v>
      </c>
      <c r="C194" s="3"/>
      <c r="D194" s="4">
        <v>1</v>
      </c>
      <c r="E194" s="9" t="s">
        <v>187</v>
      </c>
      <c r="F194" s="9" t="s">
        <v>188</v>
      </c>
      <c r="G194" s="5" t="s">
        <v>189</v>
      </c>
      <c r="H194" s="2">
        <v>223</v>
      </c>
      <c r="I194" s="2"/>
      <c r="J194" s="2"/>
      <c r="K194" s="2">
        <v>36</v>
      </c>
      <c r="L194" s="6">
        <f>SUM(H194:J194)/3.8</f>
        <v>58.684210526315795</v>
      </c>
      <c r="M194" s="7">
        <v>1</v>
      </c>
      <c r="N194" s="7">
        <v>1</v>
      </c>
      <c r="O194" s="7"/>
      <c r="P194" s="7"/>
      <c r="Q194" s="8"/>
    </row>
    <row r="195" spans="1:17" ht="26.25">
      <c r="A195" s="1">
        <v>0.7333333333333465</v>
      </c>
      <c r="B195" s="2" t="s">
        <v>184</v>
      </c>
      <c r="C195" s="3" t="s">
        <v>30</v>
      </c>
      <c r="D195" s="4">
        <v>172</v>
      </c>
      <c r="E195" s="5" t="s">
        <v>166</v>
      </c>
      <c r="F195" s="5" t="s">
        <v>167</v>
      </c>
      <c r="G195" s="5" t="s">
        <v>168</v>
      </c>
      <c r="H195" s="2"/>
      <c r="I195" s="2"/>
      <c r="J195" s="2">
        <v>216</v>
      </c>
      <c r="K195" s="2">
        <v>35</v>
      </c>
      <c r="L195" s="6">
        <f>SUM(H195:J195)/3.8</f>
        <v>56.8421052631579</v>
      </c>
      <c r="M195" s="7">
        <v>2</v>
      </c>
      <c r="N195" s="7"/>
      <c r="O195" s="7" t="s">
        <v>24</v>
      </c>
      <c r="P195" s="7">
        <v>1</v>
      </c>
      <c r="Q195" s="8"/>
    </row>
    <row r="196" spans="1:17" ht="26.25">
      <c r="A196" s="1">
        <v>0.7444444444444582</v>
      </c>
      <c r="B196" s="2" t="s">
        <v>190</v>
      </c>
      <c r="C196" s="3"/>
      <c r="D196" s="4">
        <v>94</v>
      </c>
      <c r="E196" s="9" t="s">
        <v>191</v>
      </c>
      <c r="F196" s="9" t="s">
        <v>192</v>
      </c>
      <c r="G196" s="5" t="s">
        <v>193</v>
      </c>
      <c r="H196" s="2">
        <v>215</v>
      </c>
      <c r="I196" s="2"/>
      <c r="J196" s="2"/>
      <c r="K196" s="2">
        <v>33</v>
      </c>
      <c r="L196" s="6">
        <f>SUM(H196:J196)/3.8</f>
        <v>56.578947368421055</v>
      </c>
      <c r="M196" s="7">
        <v>3</v>
      </c>
      <c r="N196" s="7">
        <v>2</v>
      </c>
      <c r="O196" s="7"/>
      <c r="P196" s="7"/>
      <c r="Q196" s="8"/>
    </row>
    <row r="197" spans="1:17" ht="26.25">
      <c r="A197" s="1">
        <v>0.7277777777777906</v>
      </c>
      <c r="B197" s="2" t="s">
        <v>184</v>
      </c>
      <c r="C197" s="3" t="s">
        <v>30</v>
      </c>
      <c r="D197" s="4">
        <v>191</v>
      </c>
      <c r="E197" s="5" t="s">
        <v>175</v>
      </c>
      <c r="F197" s="5" t="s">
        <v>176</v>
      </c>
      <c r="G197" s="5" t="s">
        <v>177</v>
      </c>
      <c r="H197" s="2"/>
      <c r="I197" s="2"/>
      <c r="J197" s="2">
        <v>211</v>
      </c>
      <c r="K197" s="2">
        <v>35</v>
      </c>
      <c r="L197" s="6">
        <f>SUM(H197:J197)/3.8</f>
        <v>55.526315789473685</v>
      </c>
      <c r="M197" s="7">
        <v>4</v>
      </c>
      <c r="N197" s="7"/>
      <c r="O197" s="7"/>
      <c r="P197" s="7">
        <v>2</v>
      </c>
      <c r="Q197" s="8"/>
    </row>
    <row r="198" spans="1:17" ht="15.75">
      <c r="A198" s="1">
        <v>0.7500000000000142</v>
      </c>
      <c r="B198" s="2" t="s">
        <v>54</v>
      </c>
      <c r="C198" s="2"/>
      <c r="D198" s="2"/>
      <c r="E198" s="2"/>
      <c r="F198" s="2"/>
      <c r="G198" s="2"/>
      <c r="H198" s="2"/>
      <c r="I198" s="2"/>
      <c r="J198" s="2"/>
      <c r="K198" s="2"/>
      <c r="L198" s="6"/>
      <c r="M198" s="7"/>
      <c r="N198" s="7"/>
      <c r="O198" s="7"/>
      <c r="P198" s="7"/>
      <c r="Q198" s="8"/>
    </row>
    <row r="199" spans="1:17" ht="6" customHeight="1" thickBot="1">
      <c r="A199" s="10"/>
      <c r="B199" s="11"/>
      <c r="C199" s="12"/>
      <c r="D199" s="13"/>
      <c r="E199" s="14"/>
      <c r="F199" s="14"/>
      <c r="G199" s="15"/>
      <c r="H199" s="11"/>
      <c r="I199" s="11"/>
      <c r="J199" s="11"/>
      <c r="K199" s="11"/>
      <c r="L199" s="16"/>
      <c r="M199" s="17"/>
      <c r="N199" s="17"/>
      <c r="O199" s="17"/>
      <c r="P199" s="17"/>
      <c r="Q199" s="18"/>
    </row>
  </sheetData>
  <mergeCells count="154">
    <mergeCell ref="A1:F1"/>
    <mergeCell ref="G1:L1"/>
    <mergeCell ref="M1:O1"/>
    <mergeCell ref="A2:F2"/>
    <mergeCell ref="H2:K2"/>
    <mergeCell ref="M2:O2"/>
    <mergeCell ref="P2:Q2"/>
    <mergeCell ref="A3:F3"/>
    <mergeCell ref="H3:K3"/>
    <mergeCell ref="O3:P5"/>
    <mergeCell ref="A4:F4"/>
    <mergeCell ref="H4:K4"/>
    <mergeCell ref="A5:F5"/>
    <mergeCell ref="M7:P7"/>
    <mergeCell ref="A21:F21"/>
    <mergeCell ref="G21:L21"/>
    <mergeCell ref="M21:O21"/>
    <mergeCell ref="A22:F22"/>
    <mergeCell ref="H22:K22"/>
    <mergeCell ref="M22:O22"/>
    <mergeCell ref="P22:Q22"/>
    <mergeCell ref="A23:F23"/>
    <mergeCell ref="H23:K23"/>
    <mergeCell ref="O23:P25"/>
    <mergeCell ref="A24:F24"/>
    <mergeCell ref="H24:K24"/>
    <mergeCell ref="A25:F25"/>
    <mergeCell ref="M27:P27"/>
    <mergeCell ref="A41:F41"/>
    <mergeCell ref="G41:L41"/>
    <mergeCell ref="M41:O41"/>
    <mergeCell ref="A42:F42"/>
    <mergeCell ref="H42:K42"/>
    <mergeCell ref="M42:O42"/>
    <mergeCell ref="P42:Q42"/>
    <mergeCell ref="A43:F43"/>
    <mergeCell ref="H43:K43"/>
    <mergeCell ref="O43:P45"/>
    <mergeCell ref="A44:F44"/>
    <mergeCell ref="H44:K44"/>
    <mergeCell ref="A45:F45"/>
    <mergeCell ref="M47:P47"/>
    <mergeCell ref="A58:F58"/>
    <mergeCell ref="G58:L58"/>
    <mergeCell ref="M58:O58"/>
    <mergeCell ref="A59:F59"/>
    <mergeCell ref="H59:K59"/>
    <mergeCell ref="M59:O59"/>
    <mergeCell ref="P59:Q59"/>
    <mergeCell ref="A60:F60"/>
    <mergeCell ref="H60:K60"/>
    <mergeCell ref="O60:P62"/>
    <mergeCell ref="A61:F61"/>
    <mergeCell ref="H61:K61"/>
    <mergeCell ref="A62:F62"/>
    <mergeCell ref="M64:P64"/>
    <mergeCell ref="A78:F78"/>
    <mergeCell ref="G78:L78"/>
    <mergeCell ref="M78:O78"/>
    <mergeCell ref="A79:F79"/>
    <mergeCell ref="H79:K79"/>
    <mergeCell ref="M79:O79"/>
    <mergeCell ref="P79:Q79"/>
    <mergeCell ref="A80:F80"/>
    <mergeCell ref="H80:K80"/>
    <mergeCell ref="O80:P82"/>
    <mergeCell ref="A81:F81"/>
    <mergeCell ref="H81:K81"/>
    <mergeCell ref="A82:F82"/>
    <mergeCell ref="M84:P84"/>
    <mergeCell ref="A97:F97"/>
    <mergeCell ref="G97:L97"/>
    <mergeCell ref="M97:O97"/>
    <mergeCell ref="A98:F98"/>
    <mergeCell ref="H98:K98"/>
    <mergeCell ref="M98:O98"/>
    <mergeCell ref="P98:Q98"/>
    <mergeCell ref="A99:F99"/>
    <mergeCell ref="H99:K99"/>
    <mergeCell ref="O99:P101"/>
    <mergeCell ref="A100:F100"/>
    <mergeCell ref="H100:K100"/>
    <mergeCell ref="A101:F101"/>
    <mergeCell ref="M103:P103"/>
    <mergeCell ref="A122:F122"/>
    <mergeCell ref="G122:L122"/>
    <mergeCell ref="M122:O122"/>
    <mergeCell ref="A123:F123"/>
    <mergeCell ref="H123:K123"/>
    <mergeCell ref="M123:O123"/>
    <mergeCell ref="P123:Q123"/>
    <mergeCell ref="A124:F124"/>
    <mergeCell ref="H124:K124"/>
    <mergeCell ref="O124:P126"/>
    <mergeCell ref="A125:F125"/>
    <mergeCell ref="H125:K125"/>
    <mergeCell ref="A126:F126"/>
    <mergeCell ref="M128:P128"/>
    <mergeCell ref="A137:F137"/>
    <mergeCell ref="G137:L137"/>
    <mergeCell ref="M137:O137"/>
    <mergeCell ref="A138:F138"/>
    <mergeCell ref="H138:K138"/>
    <mergeCell ref="M138:O138"/>
    <mergeCell ref="P138:Q138"/>
    <mergeCell ref="A139:F139"/>
    <mergeCell ref="H139:K139"/>
    <mergeCell ref="O139:P141"/>
    <mergeCell ref="A140:F140"/>
    <mergeCell ref="H140:K140"/>
    <mergeCell ref="A141:F141"/>
    <mergeCell ref="M143:P143"/>
    <mergeCell ref="A153:F153"/>
    <mergeCell ref="G153:L153"/>
    <mergeCell ref="M153:O153"/>
    <mergeCell ref="A154:F154"/>
    <mergeCell ref="H154:K154"/>
    <mergeCell ref="M154:O154"/>
    <mergeCell ref="P154:Q154"/>
    <mergeCell ref="A155:F155"/>
    <mergeCell ref="H155:K155"/>
    <mergeCell ref="O155:P157"/>
    <mergeCell ref="A156:F156"/>
    <mergeCell ref="H156:K156"/>
    <mergeCell ref="A157:F157"/>
    <mergeCell ref="M159:P159"/>
    <mergeCell ref="A168:F168"/>
    <mergeCell ref="G168:L168"/>
    <mergeCell ref="M168:O168"/>
    <mergeCell ref="A169:F169"/>
    <mergeCell ref="H169:K169"/>
    <mergeCell ref="M169:O169"/>
    <mergeCell ref="P169:Q169"/>
    <mergeCell ref="A170:F170"/>
    <mergeCell ref="H170:K170"/>
    <mergeCell ref="O170:P172"/>
    <mergeCell ref="A171:F171"/>
    <mergeCell ref="H171:K171"/>
    <mergeCell ref="A172:F172"/>
    <mergeCell ref="M174:P174"/>
    <mergeCell ref="A185:F185"/>
    <mergeCell ref="G185:L185"/>
    <mergeCell ref="M185:O185"/>
    <mergeCell ref="A186:F186"/>
    <mergeCell ref="H186:K186"/>
    <mergeCell ref="M186:O186"/>
    <mergeCell ref="P186:Q186"/>
    <mergeCell ref="M191:P191"/>
    <mergeCell ref="A187:F187"/>
    <mergeCell ref="H187:K187"/>
    <mergeCell ref="O187:P189"/>
    <mergeCell ref="A188:F188"/>
    <mergeCell ref="H188:K188"/>
    <mergeCell ref="A189:F18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</dc:creator>
  <cp:keywords/>
  <dc:description/>
  <cp:lastModifiedBy>Maz</cp:lastModifiedBy>
  <dcterms:created xsi:type="dcterms:W3CDTF">2010-07-01T17:30:12Z</dcterms:created>
  <dcterms:modified xsi:type="dcterms:W3CDTF">2010-07-06T21:51:58Z</dcterms:modified>
  <cp:category/>
  <cp:version/>
  <cp:contentType/>
  <cp:contentStatus/>
</cp:coreProperties>
</file>