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37" documentId="8_{3E3AB4C2-2333-4BC9-9F53-FB52BA77C7CA}" xr6:coauthVersionLast="47" xr6:coauthVersionMax="47" xr10:uidLastSave="{ED49C700-3A33-4531-BFA4-6CB6DA04B4BE}"/>
  <bookViews>
    <workbookView xWindow="-120" yWindow="-120" windowWidth="20730" windowHeight="11160" firstSheet="8" activeTab="8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3" sheetId="8" r:id="rId5"/>
    <sheet name="Class 6 Ele 53 Q" sheetId="9" r:id="rId6"/>
    <sheet name="Class 7 Medium 61" sheetId="10" r:id="rId7"/>
    <sheet name="Class 8 Med 73 Q" sheetId="11" r:id="rId8"/>
    <sheet name="Class 9 AM91 Q" sheetId="21" r:id="rId9"/>
    <sheet name="Class 10 AM98 Q" sheetId="12" r:id="rId10"/>
    <sheet name="Class 12 PSG Q" sheetId="22" r:id="rId11"/>
    <sheet name="Class 13 Inter I Q" sheetId="23" r:id="rId12"/>
    <sheet name="Class 18 PE Grd 2 Test 10 " sheetId="25" r:id="rId13"/>
    <sheet name="Class 27 PE Grd 4 Novice Test A" sheetId="26" r:id="rId14"/>
    <sheet name="Class 29 PE Grd 4 Individ " sheetId="2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6" l="1"/>
  <c r="I12" i="8"/>
  <c r="I11" i="8"/>
  <c r="I17" i="8"/>
  <c r="I19" i="8"/>
  <c r="I11" i="27"/>
  <c r="I12" i="27"/>
  <c r="I11" i="25"/>
  <c r="I11" i="23"/>
  <c r="I11" i="22"/>
  <c r="I15" i="11"/>
  <c r="I14" i="11"/>
  <c r="I13" i="11"/>
  <c r="I11" i="10"/>
  <c r="I14" i="10"/>
  <c r="I16" i="9"/>
  <c r="I17" i="9"/>
  <c r="I13" i="9"/>
  <c r="I11" i="9"/>
  <c r="I19" i="9"/>
  <c r="I15" i="9"/>
  <c r="I17" i="7"/>
  <c r="I18" i="7"/>
  <c r="I16" i="7"/>
  <c r="I15" i="7"/>
  <c r="I19" i="7"/>
  <c r="I15" i="6"/>
  <c r="I16" i="6"/>
  <c r="I19" i="6"/>
  <c r="I20" i="6"/>
  <c r="I18" i="6"/>
  <c r="I13" i="6"/>
  <c r="I14" i="6"/>
  <c r="I17" i="6"/>
  <c r="I21" i="6"/>
  <c r="I23" i="5"/>
  <c r="I12" i="5"/>
  <c r="I15" i="5"/>
  <c r="I21" i="5"/>
  <c r="I19" i="5"/>
  <c r="I14" i="5"/>
  <c r="I13" i="5"/>
  <c r="I20" i="5"/>
  <c r="I24" i="5"/>
  <c r="I11" i="5"/>
  <c r="I22" i="5"/>
  <c r="I16" i="5"/>
  <c r="I12" i="4"/>
  <c r="I14" i="4"/>
  <c r="I18" i="4"/>
  <c r="I15" i="4"/>
  <c r="I11" i="4"/>
  <c r="I12" i="12"/>
  <c r="I11" i="12"/>
  <c r="I11" i="21"/>
  <c r="I13" i="21"/>
  <c r="I12" i="21"/>
  <c r="I12" i="11"/>
  <c r="I11" i="11"/>
  <c r="I13" i="10"/>
  <c r="I12" i="10"/>
  <c r="I14" i="9"/>
  <c r="I20" i="9"/>
  <c r="I12" i="9"/>
  <c r="I18" i="9"/>
  <c r="I15" i="8"/>
  <c r="I14" i="8"/>
  <c r="I13" i="8"/>
  <c r="I16" i="8"/>
  <c r="I18" i="8"/>
  <c r="I13" i="7"/>
  <c r="I14" i="7"/>
  <c r="I11" i="7"/>
  <c r="I20" i="7"/>
  <c r="I12" i="7"/>
  <c r="I22" i="6"/>
  <c r="I11" i="6"/>
  <c r="I12" i="6"/>
  <c r="I18" i="5"/>
  <c r="I17" i="5"/>
  <c r="I19" i="4"/>
  <c r="I13" i="4"/>
  <c r="I16" i="4"/>
  <c r="I17" i="4"/>
</calcChain>
</file>

<file path=xl/sharedStrings.xml><?xml version="1.0" encoding="utf-8"?>
<sst xmlns="http://schemas.openxmlformats.org/spreadsheetml/2006/main" count="861" uniqueCount="309">
  <si>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</si>
  <si>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</si>
  <si>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</si>
  <si>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</si>
  <si>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</si>
  <si>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</si>
  <si>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</si>
  <si>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</si>
  <si>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</si>
  <si>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</si>
  <si>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</si>
  <si>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</si>
  <si>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</si>
  <si>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</si>
  <si>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</si>
  <si>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</si>
  <si>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</si>
  <si>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</si>
  <si>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</si>
  <si>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</si>
  <si>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</si>
  <si>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</si>
  <si>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Total Points: 390</t>
  </si>
  <si>
    <t>20</t>
  </si>
  <si>
    <t>8</t>
  </si>
  <si>
    <t>21</t>
  </si>
  <si>
    <t>12</t>
  </si>
  <si>
    <t>34</t>
  </si>
  <si>
    <t>35</t>
  </si>
  <si>
    <t>6</t>
  </si>
  <si>
    <t>11</t>
  </si>
  <si>
    <t>7</t>
  </si>
  <si>
    <t>10</t>
  </si>
  <si>
    <t>36</t>
  </si>
  <si>
    <t>15</t>
  </si>
  <si>
    <t>14</t>
  </si>
  <si>
    <t>24</t>
  </si>
  <si>
    <t>30</t>
  </si>
  <si>
    <t>Venue : Brook Farm EC</t>
  </si>
  <si>
    <t>33</t>
  </si>
  <si>
    <t>16</t>
  </si>
  <si>
    <t>18</t>
  </si>
  <si>
    <t>22</t>
  </si>
  <si>
    <t>23</t>
  </si>
  <si>
    <t>25</t>
  </si>
  <si>
    <t>28</t>
  </si>
  <si>
    <t>4</t>
  </si>
  <si>
    <t>Total Points: 340</t>
  </si>
  <si>
    <t>37</t>
  </si>
  <si>
    <t>Total Points: 380</t>
  </si>
  <si>
    <t>Test/Class : 3 /N23</t>
  </si>
  <si>
    <t>Test/Class : AM91 / 9</t>
  </si>
  <si>
    <t>Test/Class : AM 98 / 10</t>
  </si>
  <si>
    <t xml:space="preserve">Place </t>
  </si>
  <si>
    <t>Claire Knowles</t>
  </si>
  <si>
    <t xml:space="preserve">Test/Class : E43 /5 </t>
  </si>
  <si>
    <t>Test/Class : 6 / E53</t>
  </si>
  <si>
    <t>Test/Class : 7 / M61</t>
  </si>
  <si>
    <t>19</t>
  </si>
  <si>
    <t>Test/Class : M73 / 8</t>
  </si>
  <si>
    <t>2</t>
  </si>
  <si>
    <t>17</t>
  </si>
  <si>
    <t>Singing Skyjacker</t>
  </si>
  <si>
    <t>Suzanne Dipple</t>
  </si>
  <si>
    <t>Samantha Smyth</t>
  </si>
  <si>
    <t>208035</t>
  </si>
  <si>
    <t>For Freedom</t>
  </si>
  <si>
    <t>1938737</t>
  </si>
  <si>
    <t xml:space="preserve">Judge(s) : Laura Vandervleit    </t>
  </si>
  <si>
    <t>Liz Aelberry</t>
  </si>
  <si>
    <t>1918439</t>
  </si>
  <si>
    <t>Anlyn Ed</t>
  </si>
  <si>
    <t>1940055</t>
  </si>
  <si>
    <t>Sarah Turner</t>
  </si>
  <si>
    <t>95974</t>
  </si>
  <si>
    <t>1941275</t>
  </si>
  <si>
    <t>Judge(s) : Laura Vandervleit</t>
  </si>
  <si>
    <t>Louise Mcdonald</t>
  </si>
  <si>
    <t>182001</t>
  </si>
  <si>
    <t>Event Type : BD Reg I-GP</t>
  </si>
  <si>
    <t>Event Type : BD Reg I-GP &amp; PE</t>
  </si>
  <si>
    <t>Judge(s) : Annette Scottt</t>
  </si>
  <si>
    <t>Start Date :  1 May 2022</t>
  </si>
  <si>
    <t>Sarah Jane Aitkenhead</t>
  </si>
  <si>
    <t>1922453</t>
  </si>
  <si>
    <t>Edentrillick Titanium MJ</t>
  </si>
  <si>
    <t>1945632</t>
  </si>
  <si>
    <t>52</t>
  </si>
  <si>
    <t>Katie Killin</t>
  </si>
  <si>
    <t>312975</t>
  </si>
  <si>
    <t>Tonafora Jack</t>
  </si>
  <si>
    <t>1944937</t>
  </si>
  <si>
    <t>Sarah Burton</t>
  </si>
  <si>
    <t>1712082</t>
  </si>
  <si>
    <t>Power of Life</t>
  </si>
  <si>
    <t>1940247</t>
  </si>
  <si>
    <t>Hayley Cooper</t>
  </si>
  <si>
    <t>1919603</t>
  </si>
  <si>
    <t>Miss Fawkes</t>
  </si>
  <si>
    <t>1941866</t>
  </si>
  <si>
    <t>3</t>
  </si>
  <si>
    <t>Sasha Hurwitz</t>
  </si>
  <si>
    <t>1944262</t>
  </si>
  <si>
    <t>Bambi II</t>
  </si>
  <si>
    <t>43</t>
  </si>
  <si>
    <t>Scott Allen</t>
  </si>
  <si>
    <t>129623</t>
  </si>
  <si>
    <t>William of Bellhouse 1</t>
  </si>
  <si>
    <t>1943521</t>
  </si>
  <si>
    <t>54</t>
  </si>
  <si>
    <t>Anette Usvola</t>
  </si>
  <si>
    <t>1915632</t>
  </si>
  <si>
    <t>Quainton Shakira</t>
  </si>
  <si>
    <t>1943442</t>
  </si>
  <si>
    <t>55</t>
  </si>
  <si>
    <t>Carrie Sherriff</t>
  </si>
  <si>
    <t>1915258</t>
  </si>
  <si>
    <t>Counter Attack</t>
  </si>
  <si>
    <t>1935963</t>
  </si>
  <si>
    <t>Nicola OCallaghan</t>
  </si>
  <si>
    <t>402748</t>
  </si>
  <si>
    <t>Teranno</t>
  </si>
  <si>
    <t>1942637</t>
  </si>
  <si>
    <t>Tahley Reeve-Smith</t>
  </si>
  <si>
    <t>45136</t>
  </si>
  <si>
    <t>Larkshill St James</t>
  </si>
  <si>
    <t>1945641</t>
  </si>
  <si>
    <t>Start Date : 1 May 2022</t>
  </si>
  <si>
    <t>Lucy-Ann Phillips</t>
  </si>
  <si>
    <t>1918933</t>
  </si>
  <si>
    <t>You've got a friend in me</t>
  </si>
  <si>
    <t>1940886</t>
  </si>
  <si>
    <t>Rachel Moore</t>
  </si>
  <si>
    <t>1917931</t>
  </si>
  <si>
    <t>Elmer fan Sweach</t>
  </si>
  <si>
    <t>1939400</t>
  </si>
  <si>
    <t>Jo Laughton</t>
  </si>
  <si>
    <t>235210</t>
  </si>
  <si>
    <t>Dwyfor Tigerlilly</t>
  </si>
  <si>
    <t>1934393</t>
  </si>
  <si>
    <t>Faye Skinner</t>
  </si>
  <si>
    <t>1811430</t>
  </si>
  <si>
    <t>Hermes VIII</t>
  </si>
  <si>
    <t>1933412</t>
  </si>
  <si>
    <t>Megan Curtis</t>
  </si>
  <si>
    <t>1919937</t>
  </si>
  <si>
    <t>Stanley George</t>
  </si>
  <si>
    <t>1930091</t>
  </si>
  <si>
    <t>53</t>
  </si>
  <si>
    <t>Valerie Ross</t>
  </si>
  <si>
    <t>1918798</t>
  </si>
  <si>
    <t>Ziggi IX</t>
  </si>
  <si>
    <t>1940602</t>
  </si>
  <si>
    <t>51</t>
  </si>
  <si>
    <t>403124</t>
  </si>
  <si>
    <t>Sanson De Ligero</t>
  </si>
  <si>
    <t>1945617</t>
  </si>
  <si>
    <t>Dominy Whiten</t>
  </si>
  <si>
    <t>1612390</t>
  </si>
  <si>
    <t>major o malley</t>
  </si>
  <si>
    <t>1633977A</t>
  </si>
  <si>
    <t>Ellane Farmer</t>
  </si>
  <si>
    <t>1711661</t>
  </si>
  <si>
    <t>Get Wiggy With It (Bradley)</t>
  </si>
  <si>
    <t>1732558</t>
  </si>
  <si>
    <t>Judge(s) : Annette Scott</t>
  </si>
  <si>
    <t>41</t>
  </si>
  <si>
    <t>Angela Armstrong</t>
  </si>
  <si>
    <t>1513784</t>
  </si>
  <si>
    <t>Dunces Holly oakes</t>
  </si>
  <si>
    <t>1535874</t>
  </si>
  <si>
    <t>Janette Frost</t>
  </si>
  <si>
    <t>26140</t>
  </si>
  <si>
    <t>Loves Black STH</t>
  </si>
  <si>
    <t>1935876</t>
  </si>
  <si>
    <t>29</t>
  </si>
  <si>
    <t>Hegglelane Holly Berry</t>
  </si>
  <si>
    <t>1942299</t>
  </si>
  <si>
    <t>Sarah Wilson</t>
  </si>
  <si>
    <t>260312</t>
  </si>
  <si>
    <t>Gichello z</t>
  </si>
  <si>
    <t>193509</t>
  </si>
  <si>
    <t>46</t>
  </si>
  <si>
    <t>Madisen Hall</t>
  </si>
  <si>
    <t>1916477</t>
  </si>
  <si>
    <t>Zorro 2</t>
  </si>
  <si>
    <t>1937442</t>
  </si>
  <si>
    <t>Sophie Myhill</t>
  </si>
  <si>
    <t>1014970A</t>
  </si>
  <si>
    <t>Multiclair</t>
  </si>
  <si>
    <t>1936246</t>
  </si>
  <si>
    <t xml:space="preserve">Event Type : BD Reg I-GP &amp; FSM </t>
  </si>
  <si>
    <t>Judge(s) : Joyce Wood</t>
  </si>
  <si>
    <t>45</t>
  </si>
  <si>
    <t>Winnetou of Bellhouse</t>
  </si>
  <si>
    <t>1937220</t>
  </si>
  <si>
    <t>42</t>
  </si>
  <si>
    <t>Emily Kerr</t>
  </si>
  <si>
    <t>1916249</t>
  </si>
  <si>
    <t>Adagio VI</t>
  </si>
  <si>
    <t>1937145</t>
  </si>
  <si>
    <t>40</t>
  </si>
  <si>
    <t>Colleen Taylor</t>
  </si>
  <si>
    <t>241830</t>
  </si>
  <si>
    <t>Clorogue Frost</t>
  </si>
  <si>
    <t>1534980</t>
  </si>
  <si>
    <t>Vanessa Hackett</t>
  </si>
  <si>
    <t>400416</t>
  </si>
  <si>
    <t>Picasso VD Dresseling</t>
  </si>
  <si>
    <t>1530692</t>
  </si>
  <si>
    <t>Mollie Clough</t>
  </si>
  <si>
    <t>1414251</t>
  </si>
  <si>
    <t>Djamiroquai</t>
  </si>
  <si>
    <t>1831122</t>
  </si>
  <si>
    <t>ABBOTTSVALE RHUMOUR</t>
  </si>
  <si>
    <t>Emma James</t>
  </si>
  <si>
    <t>1613400</t>
  </si>
  <si>
    <t>Balthasar II</t>
  </si>
  <si>
    <t>1730414</t>
  </si>
  <si>
    <t>48</t>
  </si>
  <si>
    <t>Jessica Williams</t>
  </si>
  <si>
    <t>59196</t>
  </si>
  <si>
    <t>Sir Leonardo</t>
  </si>
  <si>
    <t>1531437</t>
  </si>
  <si>
    <t>Sarah Shaw</t>
  </si>
  <si>
    <t>1613531</t>
  </si>
  <si>
    <t>Madison bay</t>
  </si>
  <si>
    <t>1635625</t>
  </si>
  <si>
    <t>26</t>
  </si>
  <si>
    <t>Katie Radzik</t>
  </si>
  <si>
    <t>401026</t>
  </si>
  <si>
    <t>Accomplish</t>
  </si>
  <si>
    <t>1940121</t>
  </si>
  <si>
    <t xml:space="preserve">Judge(s) : Joyce Wood </t>
  </si>
  <si>
    <t>Jodie Smith</t>
  </si>
  <si>
    <t>171930</t>
  </si>
  <si>
    <t>Amber V</t>
  </si>
  <si>
    <t>1534555</t>
  </si>
  <si>
    <t>Sandie Gibbs</t>
  </si>
  <si>
    <t>58165</t>
  </si>
  <si>
    <t>Gomez Gold</t>
  </si>
  <si>
    <t>1936623</t>
  </si>
  <si>
    <t>27</t>
  </si>
  <si>
    <t>Rachel Stone</t>
  </si>
  <si>
    <t>1915369</t>
  </si>
  <si>
    <t>Meterpolly Spring Blossom</t>
  </si>
  <si>
    <t>1936127</t>
  </si>
  <si>
    <t>Event Type : Reg BD I - GP &amp; PE</t>
  </si>
  <si>
    <t>56</t>
  </si>
  <si>
    <t>Lisa Kimm</t>
  </si>
  <si>
    <t>370061</t>
  </si>
  <si>
    <t>Showmakers Gemini</t>
  </si>
  <si>
    <t>1531940</t>
  </si>
  <si>
    <t>49</t>
  </si>
  <si>
    <t>Elaine Wallace</t>
  </si>
  <si>
    <t>234320</t>
  </si>
  <si>
    <t>Fairway</t>
  </si>
  <si>
    <t>49587</t>
  </si>
  <si>
    <t>38</t>
  </si>
  <si>
    <t>Ben Martin</t>
  </si>
  <si>
    <t>46701</t>
  </si>
  <si>
    <t>Jacko B</t>
  </si>
  <si>
    <t>1933246</t>
  </si>
  <si>
    <t xml:space="preserve">Event Type : BD Reg I-GP &amp; PE </t>
  </si>
  <si>
    <t>47</t>
  </si>
  <si>
    <t>23493</t>
  </si>
  <si>
    <t>56332</t>
  </si>
  <si>
    <t>Test/Class : FEI Inter I / 13</t>
  </si>
  <si>
    <t>Test/Class : FEI PSG /12</t>
  </si>
  <si>
    <t>Total Points: 170</t>
  </si>
  <si>
    <t>Andrew Stow</t>
  </si>
  <si>
    <t>1921319</t>
  </si>
  <si>
    <t>Tooty Fruity II</t>
  </si>
  <si>
    <t>1945985</t>
  </si>
  <si>
    <t>Test/Class : Para FEI PE Grade 2 Test 10  Q Bronze / 18</t>
  </si>
  <si>
    <t>Fiona Maynard</t>
  </si>
  <si>
    <t>167304</t>
  </si>
  <si>
    <t>Bellscross Chill</t>
  </si>
  <si>
    <t>1830174</t>
  </si>
  <si>
    <t>Test/Class : Para FEI PE Grade 4 Novice Test A  Q Silver / 27</t>
  </si>
  <si>
    <t xml:space="preserve">Total Points: 290 </t>
  </si>
  <si>
    <t>Test/Class : Para FEI PE Grade 4 Individual Test  Q Gold / 29</t>
  </si>
  <si>
    <t>Total Points: 410</t>
  </si>
  <si>
    <t>NS</t>
  </si>
  <si>
    <t>1G (1st)</t>
  </si>
  <si>
    <t>2G</t>
  </si>
  <si>
    <t>1S</t>
  </si>
  <si>
    <t>2S</t>
  </si>
  <si>
    <t>3S</t>
  </si>
  <si>
    <t>4S</t>
  </si>
  <si>
    <t>1B</t>
  </si>
  <si>
    <t>2B</t>
  </si>
  <si>
    <t>3B</t>
  </si>
  <si>
    <t>3G</t>
  </si>
  <si>
    <t>4G</t>
  </si>
  <si>
    <t>5S</t>
  </si>
  <si>
    <t>4B</t>
  </si>
  <si>
    <t>5B</t>
  </si>
  <si>
    <t>1S (1st)</t>
  </si>
  <si>
    <t>6S</t>
  </si>
  <si>
    <t>6B</t>
  </si>
  <si>
    <t>2S (2nd)</t>
  </si>
  <si>
    <t xml:space="preserve">2S </t>
  </si>
  <si>
    <t>1B (2nd)</t>
  </si>
  <si>
    <t>1G</t>
  </si>
  <si>
    <t>2G (3rd)</t>
  </si>
  <si>
    <t>1S (2nd)</t>
  </si>
  <si>
    <t>1G (2nd)</t>
  </si>
  <si>
    <t>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</si>
</sst>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0" fillId="0" borderId="0" xfId="0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1" xfId="0" applyFont="1" applyBorder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0" fontId="5" fillId="0" borderId="1" xfId="0" applyFont="1" applyBorder="1"/>
    <xf numFmtId="2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1" applyFont="1" applyBorder="1" applyAlignment="1">
      <alignment horizontal="right"/>
    </xf>
    <xf numFmtId="10" fontId="0" fillId="0" borderId="0" xfId="0" applyNumberFormat="1"/>
    <xf numFmtId="10" fontId="4" fillId="2" borderId="2" xfId="1" applyNumberFormat="1" applyFont="1" applyFill="1" applyBorder="1" applyAlignment="1">
      <alignment horizontal="center"/>
    </xf>
    <xf numFmtId="10" fontId="5" fillId="0" borderId="1" xfId="0" applyNumberFormat="1" applyFont="1" applyBorder="1"/>
    <xf numFmtId="10" fontId="8" fillId="0" borderId="1" xfId="1" applyNumberFormat="1" applyFont="1" applyBorder="1" applyAlignment="1">
      <alignment horizontal="right"/>
    </xf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Font="1" applyBorder="1"/>
    <xf numFmtId="10" fontId="4" fillId="2" borderId="4" xfId="1" applyNumberFormat="1" applyFont="1" applyFill="1" applyBorder="1" applyAlignment="1">
      <alignment horizontal="center"/>
    </xf>
    <xf numFmtId="10" fontId="1" fillId="3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opLeftCell="A6" workbookViewId="0">
      <selection activeCell="A19" sqref="A19"/>
    </sheetView>
  </sheetViews>
  <sheetFormatPr defaultRowHeight="15" x14ac:dyDescent="0.25"/>
  <cols>
    <col min="3" max="3" width="24.28515625" customWidth="1"/>
    <col min="5" max="5" width="23.710937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82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6" t="s">
        <v>8</v>
      </c>
      <c r="J10" s="7" t="s">
        <v>9</v>
      </c>
    </row>
    <row r="11" spans="1:10" ht="20.100000000000001" customHeight="1" x14ac:dyDescent="0.25">
      <c r="A11" s="1" t="s">
        <v>284</v>
      </c>
      <c r="B11" s="1" t="s">
        <v>35</v>
      </c>
      <c r="C11" s="1" t="s">
        <v>123</v>
      </c>
      <c r="D11" s="1" t="s">
        <v>124</v>
      </c>
      <c r="E11" s="1" t="s">
        <v>125</v>
      </c>
      <c r="F11" s="1" t="s">
        <v>126</v>
      </c>
      <c r="G11" s="1" t="s">
        <v>12</v>
      </c>
      <c r="H11" s="1">
        <v>208.5</v>
      </c>
      <c r="I11" s="27">
        <f t="shared" ref="I11:I19" si="0">H11/290</f>
        <v>0.71896551724137936</v>
      </c>
      <c r="J11" s="1">
        <v>74</v>
      </c>
    </row>
    <row r="12" spans="1:10" ht="20.100000000000001" customHeight="1" x14ac:dyDescent="0.25">
      <c r="A12" s="1" t="s">
        <v>285</v>
      </c>
      <c r="B12" s="1" t="s">
        <v>104</v>
      </c>
      <c r="C12" s="1" t="s">
        <v>105</v>
      </c>
      <c r="D12" s="1" t="s">
        <v>106</v>
      </c>
      <c r="E12" s="1" t="s">
        <v>107</v>
      </c>
      <c r="F12" s="1" t="s">
        <v>108</v>
      </c>
      <c r="G12" s="1" t="s">
        <v>12</v>
      </c>
      <c r="H12" s="1">
        <v>204.5</v>
      </c>
      <c r="I12" s="27">
        <f t="shared" si="0"/>
        <v>0.70517241379310347</v>
      </c>
      <c r="J12" s="1">
        <v>70</v>
      </c>
    </row>
    <row r="13" spans="1:10" ht="20.100000000000001" customHeight="1" x14ac:dyDescent="0.25">
      <c r="A13" s="14" t="s">
        <v>286</v>
      </c>
      <c r="B13" s="13" t="s">
        <v>40</v>
      </c>
      <c r="C13" s="13" t="s">
        <v>92</v>
      </c>
      <c r="D13" s="13" t="s">
        <v>93</v>
      </c>
      <c r="E13" s="13" t="s">
        <v>94</v>
      </c>
      <c r="F13" s="13" t="s">
        <v>95</v>
      </c>
      <c r="G13" s="13" t="s">
        <v>14</v>
      </c>
      <c r="H13" s="1">
        <v>207</v>
      </c>
      <c r="I13" s="27">
        <f t="shared" si="0"/>
        <v>0.71379310344827585</v>
      </c>
      <c r="J13" s="1">
        <v>74</v>
      </c>
    </row>
    <row r="14" spans="1:10" ht="20.100000000000001" customHeight="1" x14ac:dyDescent="0.25">
      <c r="A14" s="1" t="s">
        <v>287</v>
      </c>
      <c r="B14" s="1" t="s">
        <v>109</v>
      </c>
      <c r="C14" s="1" t="s">
        <v>110</v>
      </c>
      <c r="D14" s="1" t="s">
        <v>111</v>
      </c>
      <c r="E14" s="1" t="s">
        <v>112</v>
      </c>
      <c r="F14" s="1" t="s">
        <v>113</v>
      </c>
      <c r="G14" s="1" t="s">
        <v>14</v>
      </c>
      <c r="H14" s="1">
        <v>200.5</v>
      </c>
      <c r="I14" s="27">
        <f t="shared" si="0"/>
        <v>0.69137931034482758</v>
      </c>
      <c r="J14" s="1">
        <v>69</v>
      </c>
    </row>
    <row r="15" spans="1:10" ht="20.100000000000001" customHeight="1" x14ac:dyDescent="0.25">
      <c r="A15" s="1" t="s">
        <v>288</v>
      </c>
      <c r="B15" s="1" t="s">
        <v>42</v>
      </c>
      <c r="C15" s="1" t="s">
        <v>119</v>
      </c>
      <c r="D15" s="1" t="s">
        <v>120</v>
      </c>
      <c r="E15" s="1" t="s">
        <v>121</v>
      </c>
      <c r="F15" s="1" t="s">
        <v>122</v>
      </c>
      <c r="G15" s="1" t="s">
        <v>14</v>
      </c>
      <c r="H15" s="1">
        <v>192.5</v>
      </c>
      <c r="I15" s="27">
        <f t="shared" si="0"/>
        <v>0.66379310344827591</v>
      </c>
      <c r="J15" s="1">
        <v>68</v>
      </c>
    </row>
    <row r="16" spans="1:10" ht="20.100000000000001" customHeight="1" x14ac:dyDescent="0.25">
      <c r="A16" s="14" t="s">
        <v>289</v>
      </c>
      <c r="B16" s="13" t="s">
        <v>87</v>
      </c>
      <c r="C16" s="13" t="s">
        <v>88</v>
      </c>
      <c r="D16" s="13" t="s">
        <v>89</v>
      </c>
      <c r="E16" s="13" t="s">
        <v>90</v>
      </c>
      <c r="F16" s="13" t="s">
        <v>91</v>
      </c>
      <c r="G16" s="13" t="s">
        <v>14</v>
      </c>
      <c r="H16" s="1">
        <v>184</v>
      </c>
      <c r="I16" s="27">
        <f t="shared" si="0"/>
        <v>0.6344827586206897</v>
      </c>
      <c r="J16" s="1">
        <v>65</v>
      </c>
    </row>
    <row r="17" spans="1:10" ht="20.100000000000001" customHeight="1" x14ac:dyDescent="0.25">
      <c r="A17" s="14" t="s">
        <v>290</v>
      </c>
      <c r="B17" s="13" t="s">
        <v>58</v>
      </c>
      <c r="C17" s="13" t="s">
        <v>96</v>
      </c>
      <c r="D17" s="13" t="s">
        <v>97</v>
      </c>
      <c r="E17" s="13" t="s">
        <v>98</v>
      </c>
      <c r="F17" s="13" t="s">
        <v>99</v>
      </c>
      <c r="G17" s="13" t="s">
        <v>13</v>
      </c>
      <c r="H17" s="1">
        <v>191</v>
      </c>
      <c r="I17" s="27">
        <f t="shared" si="0"/>
        <v>0.6586206896551724</v>
      </c>
      <c r="J17" s="1">
        <v>67</v>
      </c>
    </row>
    <row r="18" spans="1:10" ht="20.100000000000001" customHeight="1" x14ac:dyDescent="0.25">
      <c r="A18" s="1" t="s">
        <v>291</v>
      </c>
      <c r="B18" s="1" t="s">
        <v>114</v>
      </c>
      <c r="C18" s="1" t="s">
        <v>115</v>
      </c>
      <c r="D18" s="1" t="s">
        <v>116</v>
      </c>
      <c r="E18" s="1" t="s">
        <v>117</v>
      </c>
      <c r="F18" s="1" t="s">
        <v>118</v>
      </c>
      <c r="G18" s="1" t="s">
        <v>13</v>
      </c>
      <c r="H18" s="1">
        <v>187</v>
      </c>
      <c r="I18" s="27">
        <f t="shared" si="0"/>
        <v>0.64482758620689651</v>
      </c>
      <c r="J18" s="1">
        <v>66</v>
      </c>
    </row>
    <row r="19" spans="1:10" ht="20.100000000000001" customHeight="1" x14ac:dyDescent="0.25">
      <c r="A19" s="14" t="s">
        <v>292</v>
      </c>
      <c r="B19" s="13" t="s">
        <v>60</v>
      </c>
      <c r="C19" s="13" t="s">
        <v>83</v>
      </c>
      <c r="D19" s="13" t="s">
        <v>84</v>
      </c>
      <c r="E19" s="13" t="s">
        <v>85</v>
      </c>
      <c r="F19" s="13" t="s">
        <v>86</v>
      </c>
      <c r="G19" s="13" t="s">
        <v>13</v>
      </c>
      <c r="H19" s="1">
        <v>144</v>
      </c>
      <c r="I19" s="27">
        <f t="shared" si="0"/>
        <v>0.49655172413793103</v>
      </c>
      <c r="J19" s="1">
        <v>53</v>
      </c>
    </row>
    <row r="20" spans="1:10" ht="20.100000000000001" customHeight="1" x14ac:dyDescent="0.25">
      <c r="A20" s="1" t="s">
        <v>283</v>
      </c>
      <c r="B20" s="1" t="s">
        <v>100</v>
      </c>
      <c r="C20" s="1" t="s">
        <v>101</v>
      </c>
      <c r="D20" s="1" t="s">
        <v>102</v>
      </c>
      <c r="E20" s="1" t="s">
        <v>103</v>
      </c>
      <c r="F20" s="1" t="s">
        <v>102</v>
      </c>
      <c r="G20" s="1" t="s">
        <v>13</v>
      </c>
      <c r="H20" s="31" t="s">
        <v>283</v>
      </c>
      <c r="I20" s="32" t="s">
        <v>283</v>
      </c>
      <c r="J20" s="31" t="s">
        <v>283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>
      <selection activeCell="B12" sqref="B12"/>
    </sheetView>
  </sheetViews>
  <sheetFormatPr defaultRowHeight="15" x14ac:dyDescent="0.25"/>
  <cols>
    <col min="3" max="3" width="23" customWidth="1"/>
    <col min="5" max="5" width="20.85546875" customWidth="1"/>
    <col min="8" max="8" width="11.4257812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52</v>
      </c>
    </row>
    <row r="6" spans="1:10" ht="18.75" x14ac:dyDescent="0.3">
      <c r="A6" s="3" t="s">
        <v>49</v>
      </c>
    </row>
    <row r="7" spans="1:10" ht="18.75" x14ac:dyDescent="0.3">
      <c r="A7" s="3" t="s">
        <v>233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53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3" t="s">
        <v>304</v>
      </c>
      <c r="B11" s="13">
        <v>38</v>
      </c>
      <c r="C11" s="13" t="s">
        <v>259</v>
      </c>
      <c r="D11" s="13" t="s">
        <v>260</v>
      </c>
      <c r="E11" s="13" t="s">
        <v>261</v>
      </c>
      <c r="F11" s="13" t="s">
        <v>262</v>
      </c>
      <c r="G11" s="13" t="s">
        <v>12</v>
      </c>
      <c r="H11" s="1">
        <v>258.5</v>
      </c>
      <c r="I11" s="27">
        <f>H11/380</f>
        <v>0.68026315789473679</v>
      </c>
      <c r="J11" s="1">
        <v>55</v>
      </c>
    </row>
    <row r="12" spans="1:10" ht="20.100000000000001" customHeight="1" x14ac:dyDescent="0.25">
      <c r="A12" s="14" t="s">
        <v>286</v>
      </c>
      <c r="B12" s="35">
        <v>49</v>
      </c>
      <c r="C12" s="15" t="s">
        <v>254</v>
      </c>
      <c r="D12" s="15" t="s">
        <v>255</v>
      </c>
      <c r="E12" s="15" t="s">
        <v>256</v>
      </c>
      <c r="F12" s="15" t="s">
        <v>257</v>
      </c>
      <c r="G12" s="15" t="s">
        <v>14</v>
      </c>
      <c r="H12" s="1">
        <v>229</v>
      </c>
      <c r="I12" s="27">
        <f>H12/380</f>
        <v>0.60263157894736841</v>
      </c>
      <c r="J12" s="1">
        <v>52</v>
      </c>
    </row>
    <row r="13" spans="1:10" ht="20.100000000000001" customHeight="1" x14ac:dyDescent="0.25">
      <c r="A13" s="14"/>
      <c r="B13" s="15"/>
      <c r="C13" s="15"/>
      <c r="D13" s="15"/>
      <c r="E13" s="15"/>
      <c r="F13" s="15"/>
      <c r="G13" s="15"/>
      <c r="H13" s="1"/>
      <c r="I13" s="27"/>
      <c r="J13" s="1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"/>
      <c r="I14" s="27"/>
      <c r="J14" s="1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"/>
      <c r="I15" s="27"/>
      <c r="J15" s="1"/>
    </row>
  </sheetData>
  <sortState xmlns:xlrd2="http://schemas.microsoft.com/office/spreadsheetml/2017/richdata2" ref="A11:J12">
    <sortCondition ref="G11:G12" customList="Gold,Silver,Bronze"/>
    <sortCondition descending="1" ref="H11:H12"/>
    <sortCondition descending="1" ref="J11:J12"/>
  </sortState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AA211-636F-48FA-A55C-0994CCCB022F}">
  <dimension ref="A1:J13"/>
  <sheetViews>
    <sheetView workbookViewId="0">
      <selection activeCell="J11" sqref="J11"/>
    </sheetView>
  </sheetViews>
  <sheetFormatPr defaultRowHeight="15" x14ac:dyDescent="0.25"/>
  <cols>
    <col min="3" max="3" width="19.5703125" customWidth="1"/>
    <col min="5" max="5" width="18.2851562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263</v>
      </c>
      <c r="I3" s="21"/>
    </row>
    <row r="4" spans="1:10" ht="18.75" x14ac:dyDescent="0.3">
      <c r="A4" s="3" t="s">
        <v>127</v>
      </c>
      <c r="I4" s="21"/>
    </row>
    <row r="5" spans="1:10" ht="18.75" x14ac:dyDescent="0.3">
      <c r="A5" s="3" t="s">
        <v>268</v>
      </c>
      <c r="I5" s="21"/>
    </row>
    <row r="6" spans="1:10" ht="18.75" x14ac:dyDescent="0.3">
      <c r="A6" s="3" t="s">
        <v>47</v>
      </c>
      <c r="I6" s="21"/>
    </row>
    <row r="7" spans="1:10" ht="18.75" x14ac:dyDescent="0.3">
      <c r="A7" s="3" t="s">
        <v>233</v>
      </c>
      <c r="I7" s="21"/>
    </row>
    <row r="8" spans="1:10" x14ac:dyDescent="0.25">
      <c r="I8" s="21"/>
    </row>
    <row r="9" spans="1:10" x14ac:dyDescent="0.25">
      <c r="I9" s="21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15.75" x14ac:dyDescent="0.25">
      <c r="A11" s="13" t="s">
        <v>304</v>
      </c>
      <c r="B11" s="13" t="s">
        <v>264</v>
      </c>
      <c r="C11" s="13" t="s">
        <v>54</v>
      </c>
      <c r="D11" s="13" t="s">
        <v>265</v>
      </c>
      <c r="E11" s="13" t="s">
        <v>62</v>
      </c>
      <c r="F11" s="13" t="s">
        <v>266</v>
      </c>
      <c r="G11" s="13" t="s">
        <v>14</v>
      </c>
      <c r="H11" s="20">
        <v>231</v>
      </c>
      <c r="I11" s="24">
        <f>H11/340</f>
        <v>0.67941176470588238</v>
      </c>
      <c r="J11" s="20">
        <v>14</v>
      </c>
    </row>
    <row r="12" spans="1:10" ht="15.75" x14ac:dyDescent="0.25">
      <c r="A12" s="13"/>
      <c r="B12" s="13"/>
      <c r="C12" s="13"/>
      <c r="D12" s="13"/>
      <c r="E12" s="13"/>
      <c r="F12" s="13"/>
      <c r="G12" s="13"/>
      <c r="H12" s="13"/>
      <c r="I12" s="23"/>
      <c r="J12" s="13"/>
    </row>
    <row r="13" spans="1:10" x14ac:dyDescent="0.25">
      <c r="I13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9613-F18D-45C4-BC76-74E7B4B7EC2A}">
  <dimension ref="A1:J12"/>
  <sheetViews>
    <sheetView workbookViewId="0">
      <selection activeCell="A11" sqref="A11"/>
    </sheetView>
  </sheetViews>
  <sheetFormatPr defaultRowHeight="15" x14ac:dyDescent="0.25"/>
  <cols>
    <col min="3" max="3" width="16.28515625" customWidth="1"/>
    <col min="5" max="5" width="24.570312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263</v>
      </c>
      <c r="I3" s="21"/>
    </row>
    <row r="4" spans="1:10" ht="18.75" x14ac:dyDescent="0.3">
      <c r="A4" s="3" t="s">
        <v>127</v>
      </c>
      <c r="I4" s="21"/>
    </row>
    <row r="5" spans="1:10" ht="18.75" x14ac:dyDescent="0.3">
      <c r="A5" s="3" t="s">
        <v>267</v>
      </c>
      <c r="I5" s="21"/>
    </row>
    <row r="6" spans="1:10" ht="18.75" x14ac:dyDescent="0.3">
      <c r="A6" s="3" t="s">
        <v>47</v>
      </c>
      <c r="I6" s="21"/>
    </row>
    <row r="7" spans="1:10" ht="18.75" x14ac:dyDescent="0.3">
      <c r="A7" s="3" t="s">
        <v>233</v>
      </c>
      <c r="I7" s="21"/>
    </row>
    <row r="8" spans="1:10" x14ac:dyDescent="0.25">
      <c r="I8" s="21"/>
    </row>
    <row r="9" spans="1:10" x14ac:dyDescent="0.25">
      <c r="I9" s="21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4" t="s">
        <v>304</v>
      </c>
      <c r="B11" s="13" t="s">
        <v>264</v>
      </c>
      <c r="C11" s="13" t="s">
        <v>54</v>
      </c>
      <c r="D11" s="13" t="s">
        <v>265</v>
      </c>
      <c r="E11" s="13" t="s">
        <v>62</v>
      </c>
      <c r="F11" s="13" t="s">
        <v>266</v>
      </c>
      <c r="G11" s="13" t="s">
        <v>14</v>
      </c>
      <c r="H11" s="20">
        <v>229</v>
      </c>
      <c r="I11" s="24">
        <f>H11/340</f>
        <v>0.67352941176470593</v>
      </c>
      <c r="J11" s="20">
        <v>14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3"/>
      <c r="J12" s="13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0482-01AD-494E-BBC6-10E21A403572}">
  <dimension ref="A1:J12"/>
  <sheetViews>
    <sheetView workbookViewId="0">
      <selection activeCell="J11" sqref="J11"/>
    </sheetView>
  </sheetViews>
  <sheetFormatPr defaultRowHeight="15" x14ac:dyDescent="0.25"/>
  <cols>
    <col min="3" max="3" width="25.42578125" customWidth="1"/>
    <col min="5" max="5" width="13.710937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263</v>
      </c>
      <c r="I3" s="21"/>
    </row>
    <row r="4" spans="1:10" ht="18.75" x14ac:dyDescent="0.3">
      <c r="A4" s="3" t="s">
        <v>127</v>
      </c>
      <c r="I4" s="21"/>
    </row>
    <row r="5" spans="1:10" ht="18.75" x14ac:dyDescent="0.3">
      <c r="A5" s="3" t="s">
        <v>274</v>
      </c>
      <c r="I5" s="21"/>
    </row>
    <row r="6" spans="1:10" ht="18.75" x14ac:dyDescent="0.3">
      <c r="A6" s="3" t="s">
        <v>269</v>
      </c>
      <c r="I6" s="21"/>
    </row>
    <row r="7" spans="1:10" ht="18.75" x14ac:dyDescent="0.3">
      <c r="A7" s="3" t="s">
        <v>233</v>
      </c>
      <c r="I7" s="21"/>
    </row>
    <row r="8" spans="1:10" x14ac:dyDescent="0.25">
      <c r="I8" s="21"/>
    </row>
    <row r="9" spans="1:10" x14ac:dyDescent="0.25">
      <c r="I9" s="21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4" t="s">
        <v>290</v>
      </c>
      <c r="B11" s="13" t="s">
        <v>37</v>
      </c>
      <c r="C11" s="13" t="s">
        <v>270</v>
      </c>
      <c r="D11" s="13" t="s">
        <v>271</v>
      </c>
      <c r="E11" s="13" t="s">
        <v>272</v>
      </c>
      <c r="F11" s="13" t="s">
        <v>273</v>
      </c>
      <c r="G11" s="13" t="s">
        <v>13</v>
      </c>
      <c r="H11" s="20">
        <v>110.5</v>
      </c>
      <c r="I11" s="24">
        <f>H11/170</f>
        <v>0.65</v>
      </c>
      <c r="J11" s="20">
        <v>39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3"/>
      <c r="J12" s="13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DB47-C1DA-45F6-889D-2F82C70949DD}">
  <dimension ref="A1:J12"/>
  <sheetViews>
    <sheetView workbookViewId="0">
      <selection activeCell="A11" sqref="A11"/>
    </sheetView>
  </sheetViews>
  <sheetFormatPr defaultRowHeight="15" x14ac:dyDescent="0.25"/>
  <cols>
    <col min="3" max="3" width="14.5703125" customWidth="1"/>
    <col min="5" max="5" width="25.2851562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263</v>
      </c>
      <c r="I3" s="21"/>
    </row>
    <row r="4" spans="1:10" ht="18.75" x14ac:dyDescent="0.3">
      <c r="A4" s="3" t="s">
        <v>127</v>
      </c>
      <c r="I4" s="21"/>
    </row>
    <row r="5" spans="1:10" ht="18.75" x14ac:dyDescent="0.3">
      <c r="A5" s="3" t="s">
        <v>279</v>
      </c>
      <c r="I5" s="21"/>
    </row>
    <row r="6" spans="1:10" ht="18.75" x14ac:dyDescent="0.3">
      <c r="A6" s="3" t="s">
        <v>280</v>
      </c>
      <c r="I6" s="21"/>
    </row>
    <row r="7" spans="1:10" ht="18.75" x14ac:dyDescent="0.3">
      <c r="A7" s="3" t="s">
        <v>233</v>
      </c>
      <c r="I7" s="21"/>
    </row>
    <row r="8" spans="1:10" x14ac:dyDescent="0.25">
      <c r="I8" s="21"/>
    </row>
    <row r="9" spans="1:10" x14ac:dyDescent="0.25">
      <c r="I9" s="21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4" t="s">
        <v>286</v>
      </c>
      <c r="B11" s="13" t="s">
        <v>33</v>
      </c>
      <c r="C11" s="13" t="s">
        <v>275</v>
      </c>
      <c r="D11" s="13" t="s">
        <v>276</v>
      </c>
      <c r="E11" s="13" t="s">
        <v>277</v>
      </c>
      <c r="F11" s="13" t="s">
        <v>278</v>
      </c>
      <c r="G11" s="13" t="s">
        <v>14</v>
      </c>
      <c r="H11" s="20">
        <v>197.5</v>
      </c>
      <c r="I11" s="24">
        <f>H11/290</f>
        <v>0.68103448275862066</v>
      </c>
      <c r="J11" s="20">
        <v>41</v>
      </c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23"/>
      <c r="J12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13C3-7A5F-4970-837E-955EFBBB4450}">
  <dimension ref="A1:J13"/>
  <sheetViews>
    <sheetView workbookViewId="0">
      <selection activeCell="A12" sqref="A12"/>
    </sheetView>
  </sheetViews>
  <sheetFormatPr defaultRowHeight="15" x14ac:dyDescent="0.25"/>
  <cols>
    <col min="3" max="3" width="17.28515625" customWidth="1"/>
    <col min="5" max="5" width="21.42578125" customWidth="1"/>
  </cols>
  <sheetData>
    <row r="1" spans="1:10" ht="18.75" x14ac:dyDescent="0.3">
      <c r="A1" s="3" t="s">
        <v>16</v>
      </c>
      <c r="I1" s="21"/>
    </row>
    <row r="2" spans="1:10" ht="18.75" x14ac:dyDescent="0.3">
      <c r="A2" s="3" t="s">
        <v>10</v>
      </c>
      <c r="I2" s="21"/>
    </row>
    <row r="3" spans="1:10" ht="18.75" x14ac:dyDescent="0.3">
      <c r="A3" s="3" t="s">
        <v>263</v>
      </c>
      <c r="I3" s="21"/>
    </row>
    <row r="4" spans="1:10" ht="18.75" x14ac:dyDescent="0.3">
      <c r="A4" s="3" t="s">
        <v>127</v>
      </c>
      <c r="I4" s="21"/>
    </row>
    <row r="5" spans="1:10" ht="18.75" x14ac:dyDescent="0.3">
      <c r="A5" s="3" t="s">
        <v>281</v>
      </c>
      <c r="I5" s="21"/>
    </row>
    <row r="6" spans="1:10" ht="18.75" x14ac:dyDescent="0.3">
      <c r="A6" s="3" t="s">
        <v>282</v>
      </c>
      <c r="I6" s="21"/>
    </row>
    <row r="7" spans="1:10" ht="18.75" x14ac:dyDescent="0.3">
      <c r="A7" s="3" t="s">
        <v>233</v>
      </c>
      <c r="I7" s="21"/>
    </row>
    <row r="8" spans="1:10" x14ac:dyDescent="0.25">
      <c r="I8" s="21"/>
    </row>
    <row r="9" spans="1:10" x14ac:dyDescent="0.25">
      <c r="I9" s="21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3" t="s">
        <v>304</v>
      </c>
      <c r="B11" s="13" t="s">
        <v>33</v>
      </c>
      <c r="C11" s="13" t="s">
        <v>275</v>
      </c>
      <c r="D11" s="13" t="s">
        <v>276</v>
      </c>
      <c r="E11" s="13" t="s">
        <v>277</v>
      </c>
      <c r="F11" s="13" t="s">
        <v>278</v>
      </c>
      <c r="G11" s="13" t="s">
        <v>12</v>
      </c>
      <c r="H11" s="13">
        <v>269.5</v>
      </c>
      <c r="I11" s="24">
        <f>H11/410</f>
        <v>0.65731707317073174</v>
      </c>
      <c r="J11" s="13">
        <v>41</v>
      </c>
    </row>
    <row r="12" spans="1:10" ht="20.100000000000001" customHeight="1" x14ac:dyDescent="0.25">
      <c r="A12" s="14" t="s">
        <v>285</v>
      </c>
      <c r="B12" s="13" t="s">
        <v>228</v>
      </c>
      <c r="C12" s="13" t="s">
        <v>229</v>
      </c>
      <c r="D12" s="13" t="s">
        <v>230</v>
      </c>
      <c r="E12" s="13" t="s">
        <v>231</v>
      </c>
      <c r="F12" s="13" t="s">
        <v>232</v>
      </c>
      <c r="G12" s="13" t="s">
        <v>12</v>
      </c>
      <c r="H12" s="20">
        <v>261</v>
      </c>
      <c r="I12" s="24">
        <f>H12/410</f>
        <v>0.63658536585365855</v>
      </c>
      <c r="J12" s="20">
        <v>39</v>
      </c>
    </row>
    <row r="13" spans="1:10" ht="20.100000000000001" customHeight="1" x14ac:dyDescent="0.25"/>
  </sheetData>
  <sortState xmlns:xlrd2="http://schemas.microsoft.com/office/spreadsheetml/2017/richdata2" ref="A11:J12">
    <sortCondition descending="1" ref="H11:H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A10" workbookViewId="0">
      <selection activeCell="A15" sqref="A15"/>
    </sheetView>
  </sheetViews>
  <sheetFormatPr defaultRowHeight="15" x14ac:dyDescent="0.25"/>
  <cols>
    <col min="1" max="2" width="9.28515625" bestFit="1" customWidth="1"/>
    <col min="3" max="3" width="23.28515625" customWidth="1"/>
    <col min="4" max="4" width="11.28515625" bestFit="1" customWidth="1"/>
    <col min="5" max="5" width="24.140625" customWidth="1"/>
    <col min="9" max="9" width="9.140625" style="2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68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6" t="s">
        <v>8</v>
      </c>
      <c r="J10" s="7" t="s">
        <v>9</v>
      </c>
    </row>
    <row r="11" spans="1:10" ht="20.100000000000001" customHeight="1" x14ac:dyDescent="0.25">
      <c r="A11" s="1" t="s">
        <v>284</v>
      </c>
      <c r="B11" s="1" t="s">
        <v>35</v>
      </c>
      <c r="C11" s="1" t="s">
        <v>123</v>
      </c>
      <c r="D11" s="1" t="s">
        <v>124</v>
      </c>
      <c r="E11" s="1" t="s">
        <v>125</v>
      </c>
      <c r="F11" s="1" t="s">
        <v>126</v>
      </c>
      <c r="G11" s="1" t="s">
        <v>12</v>
      </c>
      <c r="H11" s="1">
        <v>174.5</v>
      </c>
      <c r="I11" s="28">
        <f t="shared" ref="I11:I24" si="0">H11/240</f>
        <v>0.7270833333333333</v>
      </c>
      <c r="J11" s="1">
        <v>73</v>
      </c>
    </row>
    <row r="12" spans="1:10" ht="20.100000000000001" customHeight="1" x14ac:dyDescent="0.25">
      <c r="A12" s="1" t="s">
        <v>305</v>
      </c>
      <c r="B12" s="1" t="s">
        <v>104</v>
      </c>
      <c r="C12" s="1" t="s">
        <v>105</v>
      </c>
      <c r="D12" s="1" t="s">
        <v>106</v>
      </c>
      <c r="E12" s="1" t="s">
        <v>107</v>
      </c>
      <c r="F12" s="1" t="s">
        <v>108</v>
      </c>
      <c r="G12" s="1" t="s">
        <v>12</v>
      </c>
      <c r="H12" s="1">
        <v>170</v>
      </c>
      <c r="I12" s="28">
        <f t="shared" si="0"/>
        <v>0.70833333333333337</v>
      </c>
      <c r="J12" s="1">
        <v>71</v>
      </c>
    </row>
    <row r="13" spans="1:10" ht="20.100000000000001" customHeight="1" x14ac:dyDescent="0.25">
      <c r="A13" s="1" t="s">
        <v>293</v>
      </c>
      <c r="B13" s="1" t="s">
        <v>48</v>
      </c>
      <c r="C13" s="1" t="s">
        <v>140</v>
      </c>
      <c r="D13" s="1" t="s">
        <v>141</v>
      </c>
      <c r="E13" s="1" t="s">
        <v>142</v>
      </c>
      <c r="F13" s="1" t="s">
        <v>143</v>
      </c>
      <c r="G13" s="1" t="s">
        <v>12</v>
      </c>
      <c r="H13" s="1">
        <v>157</v>
      </c>
      <c r="I13" s="28">
        <f t="shared" si="0"/>
        <v>0.65416666666666667</v>
      </c>
      <c r="J13" s="1">
        <v>67</v>
      </c>
    </row>
    <row r="14" spans="1:10" ht="20.100000000000001" customHeight="1" x14ac:dyDescent="0.25">
      <c r="A14" s="1" t="s">
        <v>294</v>
      </c>
      <c r="B14" s="1" t="s">
        <v>44</v>
      </c>
      <c r="C14" s="1" t="s">
        <v>136</v>
      </c>
      <c r="D14" s="1" t="s">
        <v>137</v>
      </c>
      <c r="E14" s="1" t="s">
        <v>138</v>
      </c>
      <c r="F14" s="1" t="s">
        <v>139</v>
      </c>
      <c r="G14" s="1" t="s">
        <v>12</v>
      </c>
      <c r="H14" s="1">
        <v>149</v>
      </c>
      <c r="I14" s="28">
        <f t="shared" si="0"/>
        <v>0.62083333333333335</v>
      </c>
      <c r="J14" s="1">
        <v>62</v>
      </c>
    </row>
    <row r="15" spans="1:10" ht="20.100000000000001" customHeight="1" x14ac:dyDescent="0.25">
      <c r="A15" s="1" t="s">
        <v>306</v>
      </c>
      <c r="B15" s="1" t="s">
        <v>109</v>
      </c>
      <c r="C15" s="1" t="s">
        <v>110</v>
      </c>
      <c r="D15" s="1" t="s">
        <v>111</v>
      </c>
      <c r="E15" s="1" t="s">
        <v>112</v>
      </c>
      <c r="F15" s="1" t="s">
        <v>113</v>
      </c>
      <c r="G15" s="1" t="s">
        <v>14</v>
      </c>
      <c r="H15" s="1">
        <v>174.5</v>
      </c>
      <c r="I15" s="28">
        <f t="shared" si="0"/>
        <v>0.7270833333333333</v>
      </c>
      <c r="J15" s="1">
        <v>72</v>
      </c>
    </row>
    <row r="16" spans="1:10" ht="20.100000000000001" customHeight="1" x14ac:dyDescent="0.25">
      <c r="A16" s="1" t="s">
        <v>287</v>
      </c>
      <c r="B16" s="1" t="s">
        <v>29</v>
      </c>
      <c r="C16" s="1" t="s">
        <v>161</v>
      </c>
      <c r="D16" s="1" t="s">
        <v>162</v>
      </c>
      <c r="E16" s="1" t="s">
        <v>163</v>
      </c>
      <c r="F16" s="1" t="s">
        <v>164</v>
      </c>
      <c r="G16" s="1" t="s">
        <v>14</v>
      </c>
      <c r="H16" s="1">
        <v>162.5</v>
      </c>
      <c r="I16" s="28">
        <f t="shared" si="0"/>
        <v>0.67708333333333337</v>
      </c>
      <c r="J16" s="1">
        <v>68</v>
      </c>
    </row>
    <row r="17" spans="1:10" ht="20.100000000000001" customHeight="1" x14ac:dyDescent="0.25">
      <c r="A17" s="13" t="s">
        <v>288</v>
      </c>
      <c r="B17" s="13" t="s">
        <v>61</v>
      </c>
      <c r="C17" s="13" t="s">
        <v>92</v>
      </c>
      <c r="D17" s="13" t="s">
        <v>93</v>
      </c>
      <c r="E17" s="13" t="s">
        <v>94</v>
      </c>
      <c r="F17" s="13" t="s">
        <v>95</v>
      </c>
      <c r="G17" s="13" t="s">
        <v>14</v>
      </c>
      <c r="H17" s="10">
        <v>154.5</v>
      </c>
      <c r="I17" s="28">
        <f t="shared" si="0"/>
        <v>0.64375000000000004</v>
      </c>
      <c r="J17" s="10">
        <v>65</v>
      </c>
    </row>
    <row r="18" spans="1:10" ht="20.100000000000001" customHeight="1" x14ac:dyDescent="0.25">
      <c r="A18" s="13" t="s">
        <v>289</v>
      </c>
      <c r="B18" s="13" t="s">
        <v>87</v>
      </c>
      <c r="C18" s="13" t="s">
        <v>88</v>
      </c>
      <c r="D18" s="13" t="s">
        <v>89</v>
      </c>
      <c r="E18" s="13" t="s">
        <v>90</v>
      </c>
      <c r="F18" s="13" t="s">
        <v>91</v>
      </c>
      <c r="G18" s="13" t="s">
        <v>14</v>
      </c>
      <c r="H18" s="10">
        <v>153</v>
      </c>
      <c r="I18" s="28">
        <f t="shared" si="0"/>
        <v>0.63749999999999996</v>
      </c>
      <c r="J18" s="10">
        <v>63</v>
      </c>
    </row>
    <row r="19" spans="1:10" ht="20.100000000000001" customHeight="1" x14ac:dyDescent="0.25">
      <c r="A19" s="1" t="s">
        <v>295</v>
      </c>
      <c r="B19" s="1" t="s">
        <v>36</v>
      </c>
      <c r="C19" s="1" t="s">
        <v>132</v>
      </c>
      <c r="D19" s="1" t="s">
        <v>133</v>
      </c>
      <c r="E19" s="1" t="s">
        <v>134</v>
      </c>
      <c r="F19" s="1" t="s">
        <v>135</v>
      </c>
      <c r="G19" s="1" t="s">
        <v>14</v>
      </c>
      <c r="H19" s="1">
        <v>145.5</v>
      </c>
      <c r="I19" s="28">
        <f t="shared" si="0"/>
        <v>0.60624999999999996</v>
      </c>
      <c r="J19" s="1">
        <v>62</v>
      </c>
    </row>
    <row r="20" spans="1:10" ht="20.100000000000001" customHeight="1" x14ac:dyDescent="0.25">
      <c r="A20" s="1" t="s">
        <v>290</v>
      </c>
      <c r="B20" s="1" t="s">
        <v>45</v>
      </c>
      <c r="C20" s="1" t="s">
        <v>144</v>
      </c>
      <c r="D20" s="1" t="s">
        <v>145</v>
      </c>
      <c r="E20" s="1" t="s">
        <v>146</v>
      </c>
      <c r="F20" s="1" t="s">
        <v>147</v>
      </c>
      <c r="G20" s="1" t="s">
        <v>13</v>
      </c>
      <c r="H20" s="1">
        <v>162</v>
      </c>
      <c r="I20" s="28">
        <f t="shared" si="0"/>
        <v>0.67500000000000004</v>
      </c>
      <c r="J20" s="1">
        <v>68</v>
      </c>
    </row>
    <row r="21" spans="1:10" ht="20.100000000000001" customHeight="1" x14ac:dyDescent="0.25">
      <c r="A21" s="1" t="s">
        <v>291</v>
      </c>
      <c r="B21" s="1" t="s">
        <v>27</v>
      </c>
      <c r="C21" s="1" t="s">
        <v>128</v>
      </c>
      <c r="D21" s="1" t="s">
        <v>129</v>
      </c>
      <c r="E21" s="1" t="s">
        <v>130</v>
      </c>
      <c r="F21" s="1" t="s">
        <v>131</v>
      </c>
      <c r="G21" s="1" t="s">
        <v>13</v>
      </c>
      <c r="H21" s="1">
        <v>160.5</v>
      </c>
      <c r="I21" s="28">
        <f t="shared" si="0"/>
        <v>0.66874999999999996</v>
      </c>
      <c r="J21" s="1">
        <v>66</v>
      </c>
    </row>
    <row r="22" spans="1:10" ht="20.100000000000001" customHeight="1" x14ac:dyDescent="0.25">
      <c r="A22" s="1" t="s">
        <v>292</v>
      </c>
      <c r="B22" s="1" t="s">
        <v>43</v>
      </c>
      <c r="C22" s="1" t="s">
        <v>157</v>
      </c>
      <c r="D22" s="1" t="s">
        <v>158</v>
      </c>
      <c r="E22" s="1" t="s">
        <v>159</v>
      </c>
      <c r="F22" s="1" t="s">
        <v>160</v>
      </c>
      <c r="G22" s="1" t="s">
        <v>13</v>
      </c>
      <c r="H22" s="1">
        <v>153</v>
      </c>
      <c r="I22" s="28">
        <f t="shared" si="0"/>
        <v>0.63749999999999996</v>
      </c>
      <c r="J22" s="1">
        <v>64</v>
      </c>
    </row>
    <row r="23" spans="1:10" ht="20.100000000000001" customHeight="1" x14ac:dyDescent="0.25">
      <c r="A23" s="13" t="s">
        <v>296</v>
      </c>
      <c r="B23" s="13" t="s">
        <v>58</v>
      </c>
      <c r="C23" s="13" t="s">
        <v>96</v>
      </c>
      <c r="D23" s="13" t="s">
        <v>97</v>
      </c>
      <c r="E23" s="13" t="s">
        <v>98</v>
      </c>
      <c r="F23" s="13" t="s">
        <v>99</v>
      </c>
      <c r="G23" s="13" t="s">
        <v>13</v>
      </c>
      <c r="H23" s="10">
        <v>150.5</v>
      </c>
      <c r="I23" s="28">
        <f t="shared" si="0"/>
        <v>0.62708333333333333</v>
      </c>
      <c r="J23" s="10">
        <v>65</v>
      </c>
    </row>
    <row r="24" spans="1:10" ht="20.100000000000001" customHeight="1" x14ac:dyDescent="0.25">
      <c r="A24" s="1" t="s">
        <v>297</v>
      </c>
      <c r="B24" s="1" t="s">
        <v>148</v>
      </c>
      <c r="C24" s="1" t="s">
        <v>149</v>
      </c>
      <c r="D24" s="1" t="s">
        <v>150</v>
      </c>
      <c r="E24" s="1" t="s">
        <v>151</v>
      </c>
      <c r="F24" s="1" t="s">
        <v>152</v>
      </c>
      <c r="G24" s="1" t="s">
        <v>13</v>
      </c>
      <c r="H24" s="1">
        <v>145.5</v>
      </c>
      <c r="I24" s="28">
        <f t="shared" si="0"/>
        <v>0.60624999999999996</v>
      </c>
      <c r="J24" s="1">
        <v>62</v>
      </c>
    </row>
    <row r="25" spans="1:10" ht="20.100000000000001" customHeight="1" x14ac:dyDescent="0.25">
      <c r="A25" s="1" t="s">
        <v>283</v>
      </c>
      <c r="B25" s="1" t="s">
        <v>100</v>
      </c>
      <c r="C25" s="1" t="s">
        <v>101</v>
      </c>
      <c r="D25" s="1" t="s">
        <v>102</v>
      </c>
      <c r="E25" s="1" t="s">
        <v>103</v>
      </c>
      <c r="F25" s="1" t="s">
        <v>102</v>
      </c>
      <c r="G25" s="1" t="s">
        <v>13</v>
      </c>
      <c r="H25" s="31" t="s">
        <v>283</v>
      </c>
      <c r="I25" s="33" t="s">
        <v>283</v>
      </c>
      <c r="J25" s="31" t="s">
        <v>283</v>
      </c>
    </row>
  </sheetData>
  <sortState xmlns:xlrd2="http://schemas.microsoft.com/office/spreadsheetml/2017/richdata2" ref="A11:J24">
    <sortCondition ref="G11:G24" customList="Gold,Silver,Bronze"/>
    <sortCondition descending="1" ref="H11:H24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opLeftCell="A7" workbookViewId="0">
      <selection activeCell="A15" sqref="A15:XFD15"/>
    </sheetView>
  </sheetViews>
  <sheetFormatPr defaultRowHeight="15" x14ac:dyDescent="0.25"/>
  <cols>
    <col min="3" max="3" width="20.28515625" customWidth="1"/>
    <col min="5" max="5" width="23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50</v>
      </c>
    </row>
    <row r="6" spans="1:10" ht="18.75" x14ac:dyDescent="0.3">
      <c r="A6" s="3" t="s">
        <v>18</v>
      </c>
    </row>
    <row r="7" spans="1:10" ht="18.75" x14ac:dyDescent="0.3">
      <c r="A7" s="3" t="s">
        <v>165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4" t="s">
        <v>298</v>
      </c>
      <c r="B11" s="13" t="s">
        <v>30</v>
      </c>
      <c r="C11" s="13" t="s">
        <v>171</v>
      </c>
      <c r="D11" s="13" t="s">
        <v>172</v>
      </c>
      <c r="E11" s="13" t="s">
        <v>173</v>
      </c>
      <c r="F11" s="13" t="s">
        <v>174</v>
      </c>
      <c r="G11" s="13" t="s">
        <v>14</v>
      </c>
      <c r="H11" s="1">
        <v>173</v>
      </c>
      <c r="I11" s="27">
        <f t="shared" ref="I11:I22" si="0">H11/240</f>
        <v>0.72083333333333333</v>
      </c>
      <c r="J11" s="1">
        <v>45</v>
      </c>
    </row>
    <row r="12" spans="1:10" ht="20.100000000000001" customHeight="1" x14ac:dyDescent="0.25">
      <c r="A12" s="14" t="s">
        <v>301</v>
      </c>
      <c r="B12" s="13" t="s">
        <v>175</v>
      </c>
      <c r="C12" s="13" t="s">
        <v>77</v>
      </c>
      <c r="D12" s="13" t="s">
        <v>78</v>
      </c>
      <c r="E12" s="13" t="s">
        <v>176</v>
      </c>
      <c r="F12" s="13" t="s">
        <v>177</v>
      </c>
      <c r="G12" s="13" t="s">
        <v>14</v>
      </c>
      <c r="H12" s="1">
        <v>162</v>
      </c>
      <c r="I12" s="27">
        <f t="shared" si="0"/>
        <v>0.67500000000000004</v>
      </c>
      <c r="J12" s="1">
        <v>41.5</v>
      </c>
    </row>
    <row r="13" spans="1:10" ht="20.100000000000001" customHeight="1" x14ac:dyDescent="0.25">
      <c r="A13" s="1" t="s">
        <v>288</v>
      </c>
      <c r="B13" s="1" t="s">
        <v>44</v>
      </c>
      <c r="C13" s="1" t="s">
        <v>136</v>
      </c>
      <c r="D13" s="1" t="s">
        <v>137</v>
      </c>
      <c r="E13" s="1" t="s">
        <v>138</v>
      </c>
      <c r="F13" s="1" t="s">
        <v>139</v>
      </c>
      <c r="G13" s="1" t="s">
        <v>14</v>
      </c>
      <c r="H13" s="1">
        <v>155.5</v>
      </c>
      <c r="I13" s="27">
        <f t="shared" si="0"/>
        <v>0.6479166666666667</v>
      </c>
      <c r="J13" s="1">
        <v>38</v>
      </c>
    </row>
    <row r="14" spans="1:10" ht="20.100000000000001" customHeight="1" x14ac:dyDescent="0.25">
      <c r="A14" s="1" t="s">
        <v>289</v>
      </c>
      <c r="B14" s="1" t="s">
        <v>48</v>
      </c>
      <c r="C14" s="1" t="s">
        <v>140</v>
      </c>
      <c r="D14" s="1" t="s">
        <v>141</v>
      </c>
      <c r="E14" s="1" t="s">
        <v>142</v>
      </c>
      <c r="F14" s="1" t="s">
        <v>143</v>
      </c>
      <c r="G14" s="1" t="s">
        <v>14</v>
      </c>
      <c r="H14" s="1">
        <v>155</v>
      </c>
      <c r="I14" s="27">
        <f t="shared" si="0"/>
        <v>0.64583333333333337</v>
      </c>
      <c r="J14" s="1">
        <v>40</v>
      </c>
    </row>
    <row r="15" spans="1:10" ht="20.100000000000001" customHeight="1" x14ac:dyDescent="0.25">
      <c r="A15" s="14" t="s">
        <v>295</v>
      </c>
      <c r="B15" s="13" t="s">
        <v>31</v>
      </c>
      <c r="C15" s="13" t="s">
        <v>178</v>
      </c>
      <c r="D15" s="13" t="s">
        <v>179</v>
      </c>
      <c r="E15" s="13" t="s">
        <v>180</v>
      </c>
      <c r="F15" s="13" t="s">
        <v>181</v>
      </c>
      <c r="G15" s="13" t="s">
        <v>14</v>
      </c>
      <c r="H15" s="1">
        <v>151</v>
      </c>
      <c r="I15" s="27">
        <f t="shared" si="0"/>
        <v>0.62916666666666665</v>
      </c>
      <c r="J15" s="1">
        <v>40</v>
      </c>
    </row>
    <row r="16" spans="1:10" ht="20.100000000000001" customHeight="1" x14ac:dyDescent="0.25">
      <c r="A16" s="14" t="s">
        <v>299</v>
      </c>
      <c r="B16" s="13" t="s">
        <v>182</v>
      </c>
      <c r="C16" s="13" t="s">
        <v>183</v>
      </c>
      <c r="D16" s="13" t="s">
        <v>184</v>
      </c>
      <c r="E16" s="13" t="s">
        <v>185</v>
      </c>
      <c r="F16" s="13" t="s">
        <v>186</v>
      </c>
      <c r="G16" s="13" t="s">
        <v>14</v>
      </c>
      <c r="H16" s="1">
        <v>147.5</v>
      </c>
      <c r="I16" s="27">
        <f t="shared" si="0"/>
        <v>0.61458333333333337</v>
      </c>
      <c r="J16" s="1">
        <v>37</v>
      </c>
    </row>
    <row r="17" spans="1:10" ht="20.100000000000001" customHeight="1" x14ac:dyDescent="0.25">
      <c r="A17" s="1" t="s">
        <v>290</v>
      </c>
      <c r="B17" s="1" t="s">
        <v>45</v>
      </c>
      <c r="C17" s="1" t="s">
        <v>144</v>
      </c>
      <c r="D17" s="1" t="s">
        <v>145</v>
      </c>
      <c r="E17" s="1" t="s">
        <v>146</v>
      </c>
      <c r="F17" s="1" t="s">
        <v>147</v>
      </c>
      <c r="G17" s="1" t="s">
        <v>13</v>
      </c>
      <c r="H17" s="1">
        <v>161.5</v>
      </c>
      <c r="I17" s="27">
        <f t="shared" si="0"/>
        <v>0.67291666666666672</v>
      </c>
      <c r="J17" s="1">
        <v>39</v>
      </c>
    </row>
    <row r="18" spans="1:10" ht="20.100000000000001" customHeight="1" x14ac:dyDescent="0.25">
      <c r="A18" s="1" t="s">
        <v>291</v>
      </c>
      <c r="B18" s="1" t="s">
        <v>27</v>
      </c>
      <c r="C18" s="1" t="s">
        <v>128</v>
      </c>
      <c r="D18" s="1" t="s">
        <v>129</v>
      </c>
      <c r="E18" s="1" t="s">
        <v>130</v>
      </c>
      <c r="F18" s="1" t="s">
        <v>131</v>
      </c>
      <c r="G18" s="1" t="s">
        <v>13</v>
      </c>
      <c r="H18" s="1">
        <v>159</v>
      </c>
      <c r="I18" s="27">
        <f t="shared" si="0"/>
        <v>0.66249999999999998</v>
      </c>
      <c r="J18" s="1">
        <v>40</v>
      </c>
    </row>
    <row r="19" spans="1:10" ht="20.100000000000001" customHeight="1" x14ac:dyDescent="0.25">
      <c r="A19" s="13" t="s">
        <v>292</v>
      </c>
      <c r="B19" s="13" t="s">
        <v>25</v>
      </c>
      <c r="C19" s="13" t="s">
        <v>187</v>
      </c>
      <c r="D19" s="13" t="s">
        <v>188</v>
      </c>
      <c r="E19" s="13" t="s">
        <v>189</v>
      </c>
      <c r="F19" s="13" t="s">
        <v>190</v>
      </c>
      <c r="G19" s="13" t="s">
        <v>13</v>
      </c>
      <c r="H19" s="1">
        <v>158.5</v>
      </c>
      <c r="I19" s="27">
        <f t="shared" si="0"/>
        <v>0.66041666666666665</v>
      </c>
      <c r="J19" s="1">
        <v>39.5</v>
      </c>
    </row>
    <row r="20" spans="1:10" ht="20.100000000000001" customHeight="1" x14ac:dyDescent="0.25">
      <c r="A20" s="1" t="s">
        <v>296</v>
      </c>
      <c r="B20" s="1" t="s">
        <v>42</v>
      </c>
      <c r="C20" s="1" t="s">
        <v>119</v>
      </c>
      <c r="D20" s="1" t="s">
        <v>120</v>
      </c>
      <c r="E20" s="1" t="s">
        <v>121</v>
      </c>
      <c r="F20" s="1" t="s">
        <v>122</v>
      </c>
      <c r="G20" s="1" t="s">
        <v>13</v>
      </c>
      <c r="H20" s="1">
        <v>154.5</v>
      </c>
      <c r="I20" s="27">
        <f t="shared" si="0"/>
        <v>0.64375000000000004</v>
      </c>
      <c r="J20" s="1">
        <v>39</v>
      </c>
    </row>
    <row r="21" spans="1:10" ht="20.100000000000001" customHeight="1" x14ac:dyDescent="0.25">
      <c r="A21" s="1" t="s">
        <v>297</v>
      </c>
      <c r="B21" s="1" t="s">
        <v>148</v>
      </c>
      <c r="C21" s="1" t="s">
        <v>149</v>
      </c>
      <c r="D21" s="1" t="s">
        <v>150</v>
      </c>
      <c r="E21" s="1" t="s">
        <v>151</v>
      </c>
      <c r="F21" s="1" t="s">
        <v>152</v>
      </c>
      <c r="G21" s="1" t="s">
        <v>13</v>
      </c>
      <c r="H21" s="1">
        <v>150</v>
      </c>
      <c r="I21" s="27">
        <f t="shared" si="0"/>
        <v>0.625</v>
      </c>
      <c r="J21" s="1">
        <v>38.5</v>
      </c>
    </row>
    <row r="22" spans="1:10" ht="20.100000000000001" customHeight="1" x14ac:dyDescent="0.25">
      <c r="A22" s="14" t="s">
        <v>300</v>
      </c>
      <c r="B22" s="13" t="s">
        <v>166</v>
      </c>
      <c r="C22" s="13" t="s">
        <v>167</v>
      </c>
      <c r="D22" s="13" t="s">
        <v>168</v>
      </c>
      <c r="E22" s="13" t="s">
        <v>169</v>
      </c>
      <c r="F22" s="13" t="s">
        <v>170</v>
      </c>
      <c r="G22" s="13" t="s">
        <v>13</v>
      </c>
      <c r="H22" s="1">
        <v>142</v>
      </c>
      <c r="I22" s="27">
        <f t="shared" si="0"/>
        <v>0.59166666666666667</v>
      </c>
      <c r="J22" s="1">
        <v>37.5</v>
      </c>
    </row>
  </sheetData>
  <sortState xmlns:xlrd2="http://schemas.microsoft.com/office/spreadsheetml/2017/richdata2" ref="A11:J21">
    <sortCondition ref="G11:G21" customList="Gold,Silver,Bronze"/>
    <sortCondition descending="1" ref="H11:H21"/>
    <sortCondition descending="1" ref="J11:J21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topLeftCell="A5" workbookViewId="0">
      <selection activeCell="A20" sqref="A20"/>
    </sheetView>
  </sheetViews>
  <sheetFormatPr defaultRowHeight="15" x14ac:dyDescent="0.25"/>
  <cols>
    <col min="1" max="1" width="10.85546875" customWidth="1"/>
    <col min="3" max="3" width="19.140625" customWidth="1"/>
    <col min="5" max="5" width="24" customWidth="1"/>
    <col min="9" max="9" width="9.140625" style="21"/>
  </cols>
  <sheetData>
    <row r="1" spans="1:11" ht="18.75" x14ac:dyDescent="0.3">
      <c r="A1" s="3" t="s">
        <v>16</v>
      </c>
    </row>
    <row r="2" spans="1:11" ht="18.75" x14ac:dyDescent="0.3">
      <c r="A2" s="3" t="s">
        <v>19</v>
      </c>
    </row>
    <row r="3" spans="1:11" ht="18.75" x14ac:dyDescent="0.3">
      <c r="A3" s="3" t="s">
        <v>191</v>
      </c>
    </row>
    <row r="4" spans="1:11" ht="18.75" x14ac:dyDescent="0.3">
      <c r="A4" s="3" t="s">
        <v>127</v>
      </c>
    </row>
    <row r="5" spans="1:11" ht="18.75" x14ac:dyDescent="0.3">
      <c r="A5" s="3" t="s">
        <v>21</v>
      </c>
    </row>
    <row r="6" spans="1:11" ht="18.75" x14ac:dyDescent="0.3">
      <c r="A6" s="3" t="s">
        <v>20</v>
      </c>
    </row>
    <row r="7" spans="1:11" ht="18.75" x14ac:dyDescent="0.3">
      <c r="A7" s="3" t="s">
        <v>76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9" t="s">
        <v>9</v>
      </c>
    </row>
    <row r="11" spans="1:11" ht="20.100000000000001" customHeight="1" x14ac:dyDescent="0.25">
      <c r="A11" s="13" t="s">
        <v>298</v>
      </c>
      <c r="B11" s="13" t="s">
        <v>30</v>
      </c>
      <c r="C11" s="13" t="s">
        <v>171</v>
      </c>
      <c r="D11" s="13" t="s">
        <v>172</v>
      </c>
      <c r="E11" s="13" t="s">
        <v>173</v>
      </c>
      <c r="F11" s="13" t="s">
        <v>174</v>
      </c>
      <c r="G11" s="13" t="s">
        <v>14</v>
      </c>
      <c r="H11" s="1">
        <v>188.5</v>
      </c>
      <c r="I11" s="27">
        <f t="shared" ref="I11:I20" si="0">H11/270</f>
        <v>0.69814814814814818</v>
      </c>
      <c r="J11" s="1">
        <v>58</v>
      </c>
      <c r="K11" s="6"/>
    </row>
    <row r="12" spans="1:11" ht="20.100000000000001" customHeight="1" x14ac:dyDescent="0.25">
      <c r="A12" s="14" t="s">
        <v>302</v>
      </c>
      <c r="B12" s="15" t="s">
        <v>175</v>
      </c>
      <c r="C12" s="13" t="s">
        <v>77</v>
      </c>
      <c r="D12" s="13" t="s">
        <v>78</v>
      </c>
      <c r="E12" s="13" t="s">
        <v>176</v>
      </c>
      <c r="F12" s="13" t="s">
        <v>177</v>
      </c>
      <c r="G12" s="13" t="s">
        <v>14</v>
      </c>
      <c r="H12" s="1">
        <v>173.5</v>
      </c>
      <c r="I12" s="27">
        <f t="shared" si="0"/>
        <v>0.6425925925925926</v>
      </c>
      <c r="J12" s="1">
        <v>54</v>
      </c>
      <c r="K12" s="6"/>
    </row>
    <row r="13" spans="1:11" ht="20.100000000000001" customHeight="1" x14ac:dyDescent="0.25">
      <c r="A13" s="13" t="s">
        <v>288</v>
      </c>
      <c r="B13" s="13" t="s">
        <v>31</v>
      </c>
      <c r="C13" s="13" t="s">
        <v>178</v>
      </c>
      <c r="D13" s="13" t="s">
        <v>179</v>
      </c>
      <c r="E13" s="13" t="s">
        <v>180</v>
      </c>
      <c r="F13" s="13" t="s">
        <v>181</v>
      </c>
      <c r="G13" s="13" t="s">
        <v>14</v>
      </c>
      <c r="H13" s="1">
        <v>166</v>
      </c>
      <c r="I13" s="27">
        <f t="shared" si="0"/>
        <v>0.61481481481481481</v>
      </c>
      <c r="J13" s="1">
        <v>50</v>
      </c>
      <c r="K13" s="6"/>
    </row>
    <row r="14" spans="1:11" ht="20.100000000000001" customHeight="1" x14ac:dyDescent="0.25">
      <c r="A14" s="13" t="s">
        <v>289</v>
      </c>
      <c r="B14" s="13" t="s">
        <v>182</v>
      </c>
      <c r="C14" s="13" t="s">
        <v>183</v>
      </c>
      <c r="D14" s="13" t="s">
        <v>184</v>
      </c>
      <c r="E14" s="13" t="s">
        <v>185</v>
      </c>
      <c r="F14" s="13" t="s">
        <v>186</v>
      </c>
      <c r="G14" s="13" t="s">
        <v>14</v>
      </c>
      <c r="H14" s="1">
        <v>161</v>
      </c>
      <c r="I14" s="27">
        <f t="shared" si="0"/>
        <v>0.59629629629629632</v>
      </c>
      <c r="J14" s="1">
        <v>49</v>
      </c>
      <c r="K14" s="6"/>
    </row>
    <row r="15" spans="1:11" ht="20.100000000000001" customHeight="1" x14ac:dyDescent="0.25">
      <c r="A15" s="1" t="s">
        <v>303</v>
      </c>
      <c r="B15" s="1" t="s">
        <v>29</v>
      </c>
      <c r="C15" s="1" t="s">
        <v>161</v>
      </c>
      <c r="D15" s="1" t="s">
        <v>162</v>
      </c>
      <c r="E15" s="1" t="s">
        <v>163</v>
      </c>
      <c r="F15" s="1" t="s">
        <v>164</v>
      </c>
      <c r="G15" s="1" t="s">
        <v>13</v>
      </c>
      <c r="H15" s="1">
        <v>177</v>
      </c>
      <c r="I15" s="27">
        <f t="shared" si="0"/>
        <v>0.65555555555555556</v>
      </c>
      <c r="J15" s="1">
        <v>55</v>
      </c>
    </row>
    <row r="16" spans="1:11" ht="20.100000000000001" customHeight="1" x14ac:dyDescent="0.25">
      <c r="A16" s="1" t="s">
        <v>291</v>
      </c>
      <c r="B16" s="1" t="s">
        <v>43</v>
      </c>
      <c r="C16" s="1" t="s">
        <v>157</v>
      </c>
      <c r="D16" s="1" t="s">
        <v>158</v>
      </c>
      <c r="E16" s="1" t="s">
        <v>159</v>
      </c>
      <c r="F16" s="1" t="s">
        <v>160</v>
      </c>
      <c r="G16" s="1" t="s">
        <v>13</v>
      </c>
      <c r="H16" s="1">
        <v>176</v>
      </c>
      <c r="I16" s="27">
        <f t="shared" si="0"/>
        <v>0.6518518518518519</v>
      </c>
      <c r="J16" s="1">
        <v>52</v>
      </c>
    </row>
    <row r="17" spans="1:10" ht="20.100000000000001" customHeight="1" x14ac:dyDescent="0.25">
      <c r="A17" s="13" t="s">
        <v>292</v>
      </c>
      <c r="B17" s="13" t="s">
        <v>25</v>
      </c>
      <c r="C17" s="13" t="s">
        <v>187</v>
      </c>
      <c r="D17" s="13" t="s">
        <v>188</v>
      </c>
      <c r="E17" s="13" t="s">
        <v>189</v>
      </c>
      <c r="F17" s="13" t="s">
        <v>190</v>
      </c>
      <c r="G17" s="13" t="s">
        <v>13</v>
      </c>
      <c r="H17" s="1">
        <v>163.5</v>
      </c>
      <c r="I17" s="27">
        <f t="shared" si="0"/>
        <v>0.60555555555555551</v>
      </c>
      <c r="J17" s="1">
        <v>51</v>
      </c>
    </row>
    <row r="18" spans="1:10" ht="20.100000000000001" customHeight="1" x14ac:dyDescent="0.25">
      <c r="A18" s="1" t="s">
        <v>296</v>
      </c>
      <c r="B18" s="1" t="s">
        <v>153</v>
      </c>
      <c r="C18" s="1" t="s">
        <v>63</v>
      </c>
      <c r="D18" s="1" t="s">
        <v>154</v>
      </c>
      <c r="E18" s="1" t="s">
        <v>155</v>
      </c>
      <c r="F18" s="1" t="s">
        <v>156</v>
      </c>
      <c r="G18" s="1" t="s">
        <v>13</v>
      </c>
      <c r="H18" s="1">
        <v>162</v>
      </c>
      <c r="I18" s="27">
        <f t="shared" si="0"/>
        <v>0.6</v>
      </c>
      <c r="J18" s="1">
        <v>50</v>
      </c>
    </row>
    <row r="19" spans="1:10" ht="20.100000000000001" customHeight="1" x14ac:dyDescent="0.25">
      <c r="A19" s="1" t="s">
        <v>297</v>
      </c>
      <c r="B19" s="1" t="s">
        <v>24</v>
      </c>
      <c r="C19" s="1" t="s">
        <v>69</v>
      </c>
      <c r="D19" s="1" t="s">
        <v>70</v>
      </c>
      <c r="E19" s="1" t="s">
        <v>71</v>
      </c>
      <c r="F19" s="1" t="s">
        <v>72</v>
      </c>
      <c r="G19" s="1" t="s">
        <v>13</v>
      </c>
      <c r="H19" s="1">
        <v>161.5</v>
      </c>
      <c r="I19" s="27">
        <f t="shared" si="0"/>
        <v>0.5981481481481481</v>
      </c>
      <c r="J19" s="1">
        <v>49</v>
      </c>
    </row>
    <row r="20" spans="1:10" ht="20.100000000000001" customHeight="1" x14ac:dyDescent="0.25">
      <c r="A20" s="16" t="s">
        <v>300</v>
      </c>
      <c r="B20" s="15" t="s">
        <v>166</v>
      </c>
      <c r="C20" s="15" t="s">
        <v>167</v>
      </c>
      <c r="D20" s="15" t="s">
        <v>168</v>
      </c>
      <c r="E20" s="15" t="s">
        <v>169</v>
      </c>
      <c r="F20" s="15" t="s">
        <v>170</v>
      </c>
      <c r="G20" s="15" t="s">
        <v>13</v>
      </c>
      <c r="H20" s="1">
        <v>159</v>
      </c>
      <c r="I20" s="27">
        <f t="shared" si="0"/>
        <v>0.58888888888888891</v>
      </c>
      <c r="J20" s="1">
        <v>49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topLeftCell="A3" workbookViewId="0">
      <selection activeCell="A14" sqref="A14"/>
    </sheetView>
  </sheetViews>
  <sheetFormatPr defaultRowHeight="15" x14ac:dyDescent="0.25"/>
  <cols>
    <col min="3" max="3" width="21.7109375" customWidth="1"/>
    <col min="5" max="5" width="24.85546875" customWidth="1"/>
    <col min="6" max="6" width="9.5703125" customWidth="1"/>
    <col min="7" max="7" width="8" customWidth="1"/>
    <col min="8" max="8" width="8.140625" customWidth="1"/>
    <col min="9" max="9" width="9.140625" style="21"/>
    <col min="10" max="10" width="8" customWidth="1"/>
    <col min="12" max="12" width="29.28515625" customWidth="1"/>
    <col min="13" max="13" width="11.855468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79</v>
      </c>
    </row>
    <row r="4" spans="1:10" ht="18.75" x14ac:dyDescent="0.3">
      <c r="A4" s="3" t="s">
        <v>127</v>
      </c>
    </row>
    <row r="5" spans="1:10" ht="18.75" x14ac:dyDescent="0.3">
      <c r="A5" s="3" t="s">
        <v>55</v>
      </c>
    </row>
    <row r="6" spans="1:10" ht="18.75" x14ac:dyDescent="0.3">
      <c r="A6" s="3" t="s">
        <v>15</v>
      </c>
    </row>
    <row r="7" spans="1:10" ht="18.75" x14ac:dyDescent="0.3">
      <c r="A7" s="3" t="s">
        <v>192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1" t="s">
        <v>6</v>
      </c>
      <c r="H10" s="11" t="s">
        <v>7</v>
      </c>
      <c r="I10" s="29" t="s">
        <v>8</v>
      </c>
      <c r="J10" s="11" t="s">
        <v>9</v>
      </c>
    </row>
    <row r="11" spans="1:10" ht="20.100000000000001" customHeight="1" x14ac:dyDescent="0.25">
      <c r="A11" s="1" t="s">
        <v>304</v>
      </c>
      <c r="B11" s="1" t="s">
        <v>39</v>
      </c>
      <c r="C11" s="1" t="s">
        <v>73</v>
      </c>
      <c r="D11" s="1" t="s">
        <v>74</v>
      </c>
      <c r="E11" s="1" t="s">
        <v>214</v>
      </c>
      <c r="F11" s="1" t="s">
        <v>75</v>
      </c>
      <c r="G11" s="1" t="s">
        <v>12</v>
      </c>
      <c r="H11" s="34">
        <v>198</v>
      </c>
      <c r="I11" s="23">
        <f t="shared" ref="I11:I19" si="0">H11/290</f>
        <v>0.6827586206896552</v>
      </c>
      <c r="J11" s="1">
        <v>55</v>
      </c>
    </row>
    <row r="12" spans="1:10" ht="20.100000000000001" customHeight="1" x14ac:dyDescent="0.25">
      <c r="A12" s="1" t="s">
        <v>298</v>
      </c>
      <c r="B12" s="1" t="s">
        <v>23</v>
      </c>
      <c r="C12" s="1" t="s">
        <v>64</v>
      </c>
      <c r="D12" s="1" t="s">
        <v>65</v>
      </c>
      <c r="E12" s="1" t="s">
        <v>66</v>
      </c>
      <c r="F12" s="1" t="s">
        <v>67</v>
      </c>
      <c r="G12" s="1" t="s">
        <v>14</v>
      </c>
      <c r="H12" s="34">
        <v>201</v>
      </c>
      <c r="I12" s="23">
        <f t="shared" si="0"/>
        <v>0.69310344827586212</v>
      </c>
      <c r="J12" s="1">
        <v>56</v>
      </c>
    </row>
    <row r="13" spans="1:10" ht="20.100000000000001" customHeight="1" x14ac:dyDescent="0.25">
      <c r="A13" s="17" t="s">
        <v>301</v>
      </c>
      <c r="B13" s="18" t="s">
        <v>193</v>
      </c>
      <c r="C13" s="18" t="s">
        <v>105</v>
      </c>
      <c r="D13" s="18" t="s">
        <v>106</v>
      </c>
      <c r="E13" s="18" t="s">
        <v>194</v>
      </c>
      <c r="F13" s="18" t="s">
        <v>195</v>
      </c>
      <c r="G13" s="18" t="s">
        <v>14</v>
      </c>
      <c r="H13" s="18">
        <v>200.5</v>
      </c>
      <c r="I13" s="23">
        <f t="shared" si="0"/>
        <v>0.69137931034482758</v>
      </c>
      <c r="J13" s="13">
        <v>56</v>
      </c>
    </row>
    <row r="14" spans="1:10" ht="20.100000000000001" customHeight="1" x14ac:dyDescent="0.25">
      <c r="A14" s="18" t="s">
        <v>288</v>
      </c>
      <c r="B14" s="18" t="s">
        <v>46</v>
      </c>
      <c r="C14" s="18" t="s">
        <v>206</v>
      </c>
      <c r="D14" s="18" t="s">
        <v>207</v>
      </c>
      <c r="E14" s="18" t="s">
        <v>208</v>
      </c>
      <c r="F14" s="18" t="s">
        <v>209</v>
      </c>
      <c r="G14" s="18" t="s">
        <v>14</v>
      </c>
      <c r="H14" s="18">
        <v>187</v>
      </c>
      <c r="I14" s="23">
        <f t="shared" si="0"/>
        <v>0.64482758620689651</v>
      </c>
      <c r="J14" s="13">
        <v>52</v>
      </c>
    </row>
    <row r="15" spans="1:10" ht="20.100000000000001" customHeight="1" x14ac:dyDescent="0.25">
      <c r="A15" s="18" t="s">
        <v>289</v>
      </c>
      <c r="B15" s="18" t="s">
        <v>196</v>
      </c>
      <c r="C15" s="18" t="s">
        <v>197</v>
      </c>
      <c r="D15" s="18" t="s">
        <v>198</v>
      </c>
      <c r="E15" s="18" t="s">
        <v>199</v>
      </c>
      <c r="F15" s="18" t="s">
        <v>200</v>
      </c>
      <c r="G15" s="18" t="s">
        <v>14</v>
      </c>
      <c r="H15" s="18">
        <v>185.5</v>
      </c>
      <c r="I15" s="23">
        <f t="shared" si="0"/>
        <v>0.6396551724137931</v>
      </c>
      <c r="J15" s="13">
        <v>52</v>
      </c>
    </row>
    <row r="16" spans="1:10" ht="20.100000000000001" customHeight="1" x14ac:dyDescent="0.25">
      <c r="A16" s="19" t="s">
        <v>295</v>
      </c>
      <c r="B16" s="19" t="s">
        <v>41</v>
      </c>
      <c r="C16" s="19" t="s">
        <v>210</v>
      </c>
      <c r="D16" s="19" t="s">
        <v>211</v>
      </c>
      <c r="E16" s="19" t="s">
        <v>212</v>
      </c>
      <c r="F16" s="19" t="s">
        <v>213</v>
      </c>
      <c r="G16" s="19" t="s">
        <v>14</v>
      </c>
      <c r="H16" s="19">
        <v>178</v>
      </c>
      <c r="I16" s="23">
        <f t="shared" si="0"/>
        <v>0.61379310344827587</v>
      </c>
      <c r="J16" s="1">
        <v>51</v>
      </c>
    </row>
    <row r="17" spans="1:10" ht="20.100000000000001" customHeight="1" x14ac:dyDescent="0.25">
      <c r="A17" s="1" t="s">
        <v>290</v>
      </c>
      <c r="B17" s="1" t="s">
        <v>28</v>
      </c>
      <c r="C17" s="1" t="s">
        <v>215</v>
      </c>
      <c r="D17" s="1" t="s">
        <v>216</v>
      </c>
      <c r="E17" s="1" t="s">
        <v>217</v>
      </c>
      <c r="F17" s="1" t="s">
        <v>218</v>
      </c>
      <c r="G17" s="1" t="s">
        <v>13</v>
      </c>
      <c r="H17" s="34">
        <v>197</v>
      </c>
      <c r="I17" s="23">
        <f t="shared" si="0"/>
        <v>0.67931034482758623</v>
      </c>
      <c r="J17" s="1">
        <v>55</v>
      </c>
    </row>
    <row r="18" spans="1:10" ht="20.100000000000001" customHeight="1" x14ac:dyDescent="0.25">
      <c r="A18" s="18" t="s">
        <v>291</v>
      </c>
      <c r="B18" s="18" t="s">
        <v>201</v>
      </c>
      <c r="C18" s="18" t="s">
        <v>202</v>
      </c>
      <c r="D18" s="18" t="s">
        <v>203</v>
      </c>
      <c r="E18" s="18" t="s">
        <v>204</v>
      </c>
      <c r="F18" s="18" t="s">
        <v>205</v>
      </c>
      <c r="G18" s="18" t="s">
        <v>13</v>
      </c>
      <c r="H18" s="18">
        <v>179.5</v>
      </c>
      <c r="I18" s="23">
        <f t="shared" si="0"/>
        <v>0.61896551724137927</v>
      </c>
      <c r="J18" s="13">
        <v>50</v>
      </c>
    </row>
    <row r="19" spans="1:10" ht="20.100000000000001" customHeight="1" x14ac:dyDescent="0.25">
      <c r="A19" s="1" t="s">
        <v>292</v>
      </c>
      <c r="B19" s="1" t="s">
        <v>24</v>
      </c>
      <c r="C19" s="1" t="s">
        <v>69</v>
      </c>
      <c r="D19" s="1" t="s">
        <v>70</v>
      </c>
      <c r="E19" s="1" t="s">
        <v>71</v>
      </c>
      <c r="F19" s="1" t="s">
        <v>72</v>
      </c>
      <c r="G19" s="1" t="s">
        <v>13</v>
      </c>
      <c r="H19" s="34">
        <v>169</v>
      </c>
      <c r="I19" s="23">
        <f t="shared" si="0"/>
        <v>0.58275862068965523</v>
      </c>
      <c r="J19" s="1">
        <v>51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5" workbookViewId="0">
      <selection activeCell="B20" sqref="B20"/>
    </sheetView>
  </sheetViews>
  <sheetFormatPr defaultRowHeight="15" x14ac:dyDescent="0.25"/>
  <cols>
    <col min="3" max="3" width="21.7109375" customWidth="1"/>
    <col min="5" max="5" width="24.4257812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56</v>
      </c>
    </row>
    <row r="6" spans="1:10" ht="18.75" x14ac:dyDescent="0.3">
      <c r="A6" s="3" t="s">
        <v>47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9" t="s">
        <v>9</v>
      </c>
    </row>
    <row r="11" spans="1:10" ht="20.100000000000001" customHeight="1" x14ac:dyDescent="0.25">
      <c r="A11" s="1" t="s">
        <v>307</v>
      </c>
      <c r="B11" s="1" t="s">
        <v>39</v>
      </c>
      <c r="C11" s="1" t="s">
        <v>73</v>
      </c>
      <c r="D11" s="1" t="s">
        <v>74</v>
      </c>
      <c r="E11" s="1" t="s">
        <v>214</v>
      </c>
      <c r="F11" s="1" t="s">
        <v>75</v>
      </c>
      <c r="G11" s="1" t="s">
        <v>12</v>
      </c>
      <c r="H11" s="1">
        <v>238</v>
      </c>
      <c r="I11" s="27">
        <f>H11/340</f>
        <v>0.7</v>
      </c>
      <c r="J11" s="1">
        <v>59</v>
      </c>
    </row>
    <row r="12" spans="1:10" ht="20.100000000000001" customHeight="1" x14ac:dyDescent="0.25">
      <c r="A12" s="13" t="s">
        <v>298</v>
      </c>
      <c r="B12" s="13" t="s">
        <v>219</v>
      </c>
      <c r="C12" s="13" t="s">
        <v>220</v>
      </c>
      <c r="D12" s="13" t="s">
        <v>221</v>
      </c>
      <c r="E12" s="13" t="s">
        <v>222</v>
      </c>
      <c r="F12" s="13" t="s">
        <v>223</v>
      </c>
      <c r="G12" s="13" t="s">
        <v>14</v>
      </c>
      <c r="H12" s="1">
        <v>239</v>
      </c>
      <c r="I12" s="27">
        <f>H12/340</f>
        <v>0.70294117647058818</v>
      </c>
      <c r="J12" s="1">
        <v>56</v>
      </c>
    </row>
    <row r="13" spans="1:10" ht="20.100000000000001" customHeight="1" x14ac:dyDescent="0.25">
      <c r="A13" s="1" t="s">
        <v>287</v>
      </c>
      <c r="B13" s="1" t="s">
        <v>23</v>
      </c>
      <c r="C13" s="1" t="s">
        <v>64</v>
      </c>
      <c r="D13" s="1" t="s">
        <v>65</v>
      </c>
      <c r="E13" s="1" t="s">
        <v>66</v>
      </c>
      <c r="F13" s="1" t="s">
        <v>67</v>
      </c>
      <c r="G13" s="1" t="s">
        <v>14</v>
      </c>
      <c r="H13" s="1">
        <v>234.5</v>
      </c>
      <c r="I13" s="27">
        <f>H13/340</f>
        <v>0.68970588235294117</v>
      </c>
      <c r="J13" s="1">
        <v>55</v>
      </c>
    </row>
    <row r="14" spans="1:10" ht="20.100000000000001" customHeight="1" x14ac:dyDescent="0.25">
      <c r="A14" s="13" t="s">
        <v>288</v>
      </c>
      <c r="B14" s="13" t="s">
        <v>193</v>
      </c>
      <c r="C14" s="13" t="s">
        <v>105</v>
      </c>
      <c r="D14" s="13" t="s">
        <v>106</v>
      </c>
      <c r="E14" s="13" t="s">
        <v>194</v>
      </c>
      <c r="F14" s="13" t="s">
        <v>195</v>
      </c>
      <c r="G14" s="13" t="s">
        <v>14</v>
      </c>
      <c r="H14" s="1">
        <v>228.5</v>
      </c>
      <c r="I14" s="27">
        <f>H14/340</f>
        <v>0.67205882352941182</v>
      </c>
      <c r="J14" s="1">
        <v>55</v>
      </c>
    </row>
    <row r="15" spans="1:10" ht="20.100000000000001" customHeight="1" x14ac:dyDescent="0.25">
      <c r="A15" s="1" t="s">
        <v>289</v>
      </c>
      <c r="B15" s="1" t="s">
        <v>26</v>
      </c>
      <c r="C15" s="1" t="s">
        <v>224</v>
      </c>
      <c r="D15" s="1" t="s">
        <v>225</v>
      </c>
      <c r="E15" s="1" t="s">
        <v>226</v>
      </c>
      <c r="F15" s="1" t="s">
        <v>227</v>
      </c>
      <c r="G15" s="1" t="s">
        <v>14</v>
      </c>
      <c r="H15" s="1">
        <v>224.5</v>
      </c>
      <c r="I15" s="27">
        <f>H15/340</f>
        <v>0.66029411764705881</v>
      </c>
      <c r="J15" s="1">
        <v>53</v>
      </c>
    </row>
    <row r="16" spans="1:10" ht="20.100000000000001" customHeight="1" x14ac:dyDescent="0.25">
      <c r="A16" s="1" t="s">
        <v>295</v>
      </c>
      <c r="B16" s="1" t="s">
        <v>46</v>
      </c>
      <c r="C16" s="1" t="s">
        <v>206</v>
      </c>
      <c r="D16" s="1" t="s">
        <v>207</v>
      </c>
      <c r="E16" s="1" t="s">
        <v>208</v>
      </c>
      <c r="F16" s="1" t="s">
        <v>209</v>
      </c>
      <c r="G16" s="1" t="s">
        <v>14</v>
      </c>
      <c r="H16" s="1">
        <v>222</v>
      </c>
      <c r="I16" s="27">
        <f>H16/340</f>
        <v>0.65294117647058825</v>
      </c>
      <c r="J16" s="1">
        <v>51</v>
      </c>
    </row>
    <row r="17" spans="1:10" ht="20.100000000000001" customHeight="1" x14ac:dyDescent="0.25">
      <c r="A17" s="1" t="s">
        <v>299</v>
      </c>
      <c r="B17" s="1" t="s">
        <v>41</v>
      </c>
      <c r="C17" s="1" t="s">
        <v>210</v>
      </c>
      <c r="D17" s="1" t="s">
        <v>211</v>
      </c>
      <c r="E17" s="1" t="s">
        <v>212</v>
      </c>
      <c r="F17" s="1" t="s">
        <v>213</v>
      </c>
      <c r="G17" s="1" t="s">
        <v>14</v>
      </c>
      <c r="H17" s="1">
        <v>214</v>
      </c>
      <c r="I17" s="27">
        <f>H17/340</f>
        <v>0.62941176470588234</v>
      </c>
      <c r="J17" s="1">
        <v>53</v>
      </c>
    </row>
    <row r="18" spans="1:10" ht="20.100000000000001" customHeight="1" x14ac:dyDescent="0.25">
      <c r="A18" s="13" t="s">
        <v>308</v>
      </c>
      <c r="B18" s="13" t="s">
        <v>196</v>
      </c>
      <c r="C18" s="13" t="s">
        <v>197</v>
      </c>
      <c r="D18" s="13" t="s">
        <v>198</v>
      </c>
      <c r="E18" s="13" t="s">
        <v>199</v>
      </c>
      <c r="F18" s="13" t="s">
        <v>200</v>
      </c>
      <c r="G18" s="13" t="s">
        <v>14</v>
      </c>
      <c r="H18" s="1">
        <v>214</v>
      </c>
      <c r="I18" s="27">
        <f>H18/340</f>
        <v>0.62941176470588234</v>
      </c>
      <c r="J18" s="1">
        <v>50</v>
      </c>
    </row>
    <row r="19" spans="1:10" ht="20.100000000000001" customHeight="1" x14ac:dyDescent="0.25">
      <c r="A19" s="1" t="s">
        <v>290</v>
      </c>
      <c r="B19" s="1" t="s">
        <v>28</v>
      </c>
      <c r="C19" s="1" t="s">
        <v>215</v>
      </c>
      <c r="D19" s="1" t="s">
        <v>216</v>
      </c>
      <c r="E19" s="1" t="s">
        <v>217</v>
      </c>
      <c r="F19" s="1" t="s">
        <v>218</v>
      </c>
      <c r="G19" s="1" t="s">
        <v>13</v>
      </c>
      <c r="H19" s="1">
        <v>223.5</v>
      </c>
      <c r="I19" s="27">
        <f>H19/340</f>
        <v>0.65735294117647058</v>
      </c>
      <c r="J19" s="1">
        <v>54</v>
      </c>
    </row>
    <row r="20" spans="1:10" ht="20.100000000000001" customHeight="1" x14ac:dyDescent="0.25">
      <c r="A20" s="13" t="s">
        <v>291</v>
      </c>
      <c r="B20" s="13" t="s">
        <v>201</v>
      </c>
      <c r="C20" s="13" t="s">
        <v>202</v>
      </c>
      <c r="D20" s="13" t="s">
        <v>203</v>
      </c>
      <c r="E20" s="13" t="s">
        <v>204</v>
      </c>
      <c r="F20" s="13" t="s">
        <v>205</v>
      </c>
      <c r="G20" s="13" t="s">
        <v>13</v>
      </c>
      <c r="H20" s="1">
        <v>220</v>
      </c>
      <c r="I20" s="27">
        <f>H20/340</f>
        <v>0.6470588235294118</v>
      </c>
      <c r="J20" s="1">
        <v>52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workbookViewId="0">
      <selection activeCell="A14" sqref="A14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57</v>
      </c>
    </row>
    <row r="6" spans="1:10" ht="18.75" x14ac:dyDescent="0.3">
      <c r="A6" s="3" t="s">
        <v>15</v>
      </c>
    </row>
    <row r="7" spans="1:10" ht="18.75" x14ac:dyDescent="0.3">
      <c r="A7" s="3" t="s">
        <v>233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" t="s">
        <v>286</v>
      </c>
      <c r="B11" s="1" t="s">
        <v>32</v>
      </c>
      <c r="C11" s="1" t="s">
        <v>238</v>
      </c>
      <c r="D11" s="1" t="s">
        <v>239</v>
      </c>
      <c r="E11" s="1" t="s">
        <v>240</v>
      </c>
      <c r="F11" s="1" t="s">
        <v>241</v>
      </c>
      <c r="G11" s="1" t="s">
        <v>14</v>
      </c>
      <c r="H11" s="1">
        <v>194</v>
      </c>
      <c r="I11" s="30">
        <f>H11/290</f>
        <v>0.66896551724137931</v>
      </c>
      <c r="J11" s="1">
        <v>55</v>
      </c>
    </row>
    <row r="12" spans="1:10" ht="20.100000000000001" customHeight="1" x14ac:dyDescent="0.25">
      <c r="A12" s="10" t="s">
        <v>287</v>
      </c>
      <c r="B12" s="10" t="s">
        <v>34</v>
      </c>
      <c r="C12" s="10" t="s">
        <v>234</v>
      </c>
      <c r="D12" s="10" t="s">
        <v>235</v>
      </c>
      <c r="E12" s="10" t="s">
        <v>236</v>
      </c>
      <c r="F12" s="10" t="s">
        <v>237</v>
      </c>
      <c r="G12" s="10" t="s">
        <v>14</v>
      </c>
      <c r="H12" s="1">
        <v>192</v>
      </c>
      <c r="I12" s="30">
        <f>H12/290</f>
        <v>0.66206896551724137</v>
      </c>
      <c r="J12" s="1">
        <v>55</v>
      </c>
    </row>
    <row r="13" spans="1:10" ht="20.100000000000001" customHeight="1" x14ac:dyDescent="0.25">
      <c r="A13" s="10" t="s">
        <v>288</v>
      </c>
      <c r="B13" s="10" t="s">
        <v>219</v>
      </c>
      <c r="C13" s="10" t="s">
        <v>220</v>
      </c>
      <c r="D13" s="10" t="s">
        <v>221</v>
      </c>
      <c r="E13" s="10" t="s">
        <v>222</v>
      </c>
      <c r="F13" s="10" t="s">
        <v>223</v>
      </c>
      <c r="G13" s="10" t="s">
        <v>14</v>
      </c>
      <c r="H13" s="1">
        <v>189</v>
      </c>
      <c r="I13" s="30">
        <f>H13/290</f>
        <v>0.65172413793103445</v>
      </c>
      <c r="J13" s="1">
        <v>54</v>
      </c>
    </row>
    <row r="14" spans="1:10" ht="20.100000000000001" customHeight="1" x14ac:dyDescent="0.25">
      <c r="A14" s="1" t="s">
        <v>290</v>
      </c>
      <c r="B14" s="1" t="s">
        <v>242</v>
      </c>
      <c r="C14" s="1" t="s">
        <v>243</v>
      </c>
      <c r="D14" s="1" t="s">
        <v>244</v>
      </c>
      <c r="E14" s="1" t="s">
        <v>245</v>
      </c>
      <c r="F14" s="1" t="s">
        <v>246</v>
      </c>
      <c r="G14" s="1" t="s">
        <v>13</v>
      </c>
      <c r="H14" s="1">
        <v>166</v>
      </c>
      <c r="I14" s="30">
        <f>H14/290</f>
        <v>0.57241379310344831</v>
      </c>
      <c r="J14" s="1">
        <v>48</v>
      </c>
    </row>
  </sheetData>
  <sortState xmlns:xlrd2="http://schemas.microsoft.com/office/spreadsheetml/2017/richdata2" ref="A11:J14">
    <sortCondition ref="G11:G14" customList="Gold,Silver,Bronze"/>
    <sortCondition descending="1" ref="H11:H14"/>
    <sortCondition descending="1" ref="J11:J14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workbookViewId="0">
      <selection activeCell="A15" sqref="A15"/>
    </sheetView>
  </sheetViews>
  <sheetFormatPr defaultRowHeight="15" x14ac:dyDescent="0.25"/>
  <cols>
    <col min="3" max="3" width="24" customWidth="1"/>
    <col min="5" max="5" width="24" customWidth="1"/>
    <col min="9" max="9" width="9.140625" style="21"/>
  </cols>
  <sheetData>
    <row r="1" spans="1:10" ht="18.75" x14ac:dyDescent="0.3">
      <c r="A1" s="3" t="s">
        <v>38</v>
      </c>
    </row>
    <row r="2" spans="1:10" ht="18.75" x14ac:dyDescent="0.3">
      <c r="A2" s="3" t="s">
        <v>10</v>
      </c>
    </row>
    <row r="3" spans="1:10" ht="18.75" x14ac:dyDescent="0.3">
      <c r="A3" s="3" t="s">
        <v>247</v>
      </c>
    </row>
    <row r="4" spans="1:10" ht="18.75" x14ac:dyDescent="0.3">
      <c r="A4" s="3" t="s">
        <v>127</v>
      </c>
    </row>
    <row r="5" spans="1:10" ht="18.75" x14ac:dyDescent="0.3">
      <c r="A5" s="3" t="s">
        <v>59</v>
      </c>
    </row>
    <row r="6" spans="1:10" ht="18.75" x14ac:dyDescent="0.3">
      <c r="A6" s="3" t="s">
        <v>47</v>
      </c>
    </row>
    <row r="7" spans="1:10" ht="18.75" x14ac:dyDescent="0.3">
      <c r="A7" s="3" t="s">
        <v>233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4" t="s">
        <v>9</v>
      </c>
    </row>
    <row r="11" spans="1:10" ht="20.100000000000001" customHeight="1" x14ac:dyDescent="0.25">
      <c r="A11" s="14" t="s">
        <v>298</v>
      </c>
      <c r="B11" s="15" t="s">
        <v>32</v>
      </c>
      <c r="C11" s="15" t="s">
        <v>238</v>
      </c>
      <c r="D11" s="15" t="s">
        <v>239</v>
      </c>
      <c r="E11" s="13" t="s">
        <v>240</v>
      </c>
      <c r="F11" s="13" t="s">
        <v>241</v>
      </c>
      <c r="G11" s="13" t="s">
        <v>14</v>
      </c>
      <c r="H11" s="1">
        <v>227.5</v>
      </c>
      <c r="I11" s="27">
        <f>H11/340</f>
        <v>0.66911764705882348</v>
      </c>
      <c r="J11" s="1">
        <v>56</v>
      </c>
    </row>
    <row r="12" spans="1:10" ht="20.100000000000001" customHeight="1" x14ac:dyDescent="0.25">
      <c r="A12" s="13" t="s">
        <v>287</v>
      </c>
      <c r="B12" s="13" t="s">
        <v>34</v>
      </c>
      <c r="C12" s="13" t="s">
        <v>234</v>
      </c>
      <c r="D12" s="13" t="s">
        <v>235</v>
      </c>
      <c r="E12" s="13" t="s">
        <v>236</v>
      </c>
      <c r="F12" s="13" t="s">
        <v>237</v>
      </c>
      <c r="G12" s="13" t="s">
        <v>14</v>
      </c>
      <c r="H12" s="1">
        <v>220</v>
      </c>
      <c r="I12" s="27">
        <f>H12/340</f>
        <v>0.6470588235294118</v>
      </c>
      <c r="J12" s="1">
        <v>54</v>
      </c>
    </row>
    <row r="13" spans="1:10" ht="20.100000000000001" customHeight="1" x14ac:dyDescent="0.25">
      <c r="A13" s="1" t="s">
        <v>290</v>
      </c>
      <c r="B13" s="1" t="s">
        <v>248</v>
      </c>
      <c r="C13" s="1" t="s">
        <v>249</v>
      </c>
      <c r="D13" s="1" t="s">
        <v>250</v>
      </c>
      <c r="E13" s="1" t="s">
        <v>251</v>
      </c>
      <c r="F13" s="1" t="s">
        <v>252</v>
      </c>
      <c r="G13" s="1" t="s">
        <v>13</v>
      </c>
      <c r="H13" s="1">
        <v>226.5</v>
      </c>
      <c r="I13" s="27">
        <f>H13/340</f>
        <v>0.66617647058823526</v>
      </c>
      <c r="J13" s="1">
        <v>55</v>
      </c>
    </row>
    <row r="14" spans="1:10" ht="20.100000000000001" customHeight="1" x14ac:dyDescent="0.25">
      <c r="A14" s="1" t="s">
        <v>291</v>
      </c>
      <c r="B14" s="1" t="s">
        <v>26</v>
      </c>
      <c r="C14" s="1" t="s">
        <v>224</v>
      </c>
      <c r="D14" s="1" t="s">
        <v>225</v>
      </c>
      <c r="E14" s="1" t="s">
        <v>226</v>
      </c>
      <c r="F14" s="1" t="s">
        <v>227</v>
      </c>
      <c r="G14" s="1" t="s">
        <v>13</v>
      </c>
      <c r="H14" s="1">
        <v>215</v>
      </c>
      <c r="I14" s="27">
        <f>H14/340</f>
        <v>0.63235294117647056</v>
      </c>
      <c r="J14" s="1">
        <v>50</v>
      </c>
    </row>
    <row r="15" spans="1:10" ht="20.100000000000001" customHeight="1" x14ac:dyDescent="0.25">
      <c r="A15" s="1" t="s">
        <v>292</v>
      </c>
      <c r="B15" s="1" t="s">
        <v>242</v>
      </c>
      <c r="C15" s="1" t="s">
        <v>243</v>
      </c>
      <c r="D15" s="1" t="s">
        <v>244</v>
      </c>
      <c r="E15" s="1" t="s">
        <v>245</v>
      </c>
      <c r="F15" s="1" t="s">
        <v>246</v>
      </c>
      <c r="G15" s="1" t="s">
        <v>13</v>
      </c>
      <c r="H15" s="1">
        <v>188</v>
      </c>
      <c r="I15" s="27">
        <f>H15/340</f>
        <v>0.55294117647058827</v>
      </c>
      <c r="J15" s="1">
        <v>46</v>
      </c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tabSelected="1" workbookViewId="0">
      <selection activeCell="A13" sqref="A13"/>
    </sheetView>
  </sheetViews>
  <sheetFormatPr defaultRowHeight="15" x14ac:dyDescent="0.25"/>
  <cols>
    <col min="3" max="3" width="22.5703125" customWidth="1"/>
    <col min="5" max="5" width="21" customWidth="1"/>
    <col min="8" max="8" width="9.42578125" customWidth="1"/>
    <col min="9" max="9" width="9.140625" style="2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127</v>
      </c>
    </row>
    <row r="5" spans="1:10" ht="18.75" x14ac:dyDescent="0.3">
      <c r="A5" s="3" t="s">
        <v>51</v>
      </c>
    </row>
    <row r="6" spans="1:10" ht="18.75" x14ac:dyDescent="0.3">
      <c r="A6" s="3" t="s">
        <v>22</v>
      </c>
    </row>
    <row r="7" spans="1:10" ht="18.75" x14ac:dyDescent="0.3">
      <c r="A7" s="3" t="s">
        <v>233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2" t="s">
        <v>8</v>
      </c>
      <c r="J10" s="9" t="s">
        <v>9</v>
      </c>
    </row>
    <row r="11" spans="1:10" ht="20.100000000000001" customHeight="1" x14ac:dyDescent="0.25">
      <c r="A11" s="13" t="s">
        <v>304</v>
      </c>
      <c r="B11" s="13" t="s">
        <v>258</v>
      </c>
      <c r="C11" s="13" t="s">
        <v>259</v>
      </c>
      <c r="D11" s="13" t="s">
        <v>260</v>
      </c>
      <c r="E11" s="13" t="s">
        <v>261</v>
      </c>
      <c r="F11" s="13" t="s">
        <v>262</v>
      </c>
      <c r="G11" s="13" t="s">
        <v>12</v>
      </c>
      <c r="H11" s="1">
        <v>274.5</v>
      </c>
      <c r="I11" s="27">
        <f>H11/390</f>
        <v>0.7038461538461539</v>
      </c>
      <c r="J11" s="1">
        <v>53</v>
      </c>
    </row>
    <row r="12" spans="1:10" ht="20.100000000000001" customHeight="1" x14ac:dyDescent="0.25">
      <c r="A12" s="13" t="s">
        <v>286</v>
      </c>
      <c r="B12" s="13" t="s">
        <v>253</v>
      </c>
      <c r="C12" s="13" t="s">
        <v>254</v>
      </c>
      <c r="D12" s="13" t="s">
        <v>255</v>
      </c>
      <c r="E12" s="13" t="s">
        <v>256</v>
      </c>
      <c r="F12" s="13" t="s">
        <v>257</v>
      </c>
      <c r="G12" s="13" t="s">
        <v>14</v>
      </c>
      <c r="H12" s="1">
        <v>248</v>
      </c>
      <c r="I12" s="27">
        <f>H12/390</f>
        <v>0.63589743589743586</v>
      </c>
      <c r="J12" s="1">
        <v>53</v>
      </c>
    </row>
    <row r="13" spans="1:10" ht="20.100000000000001" customHeight="1" x14ac:dyDescent="0.25">
      <c r="A13" s="13" t="s">
        <v>290</v>
      </c>
      <c r="B13" s="13" t="s">
        <v>248</v>
      </c>
      <c r="C13" s="13" t="s">
        <v>249</v>
      </c>
      <c r="D13" s="13" t="s">
        <v>250</v>
      </c>
      <c r="E13" s="13" t="s">
        <v>251</v>
      </c>
      <c r="F13" s="13" t="s">
        <v>252</v>
      </c>
      <c r="G13" s="13" t="s">
        <v>13</v>
      </c>
      <c r="H13" s="1">
        <v>252.5</v>
      </c>
      <c r="I13" s="27">
        <f>H13/390</f>
        <v>0.64743589743589747</v>
      </c>
      <c r="J13" s="1">
        <v>55</v>
      </c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"/>
      <c r="I14" s="27"/>
      <c r="J14" s="1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"/>
      <c r="I15" s="27"/>
      <c r="J15" s="1"/>
    </row>
  </sheetData>
  <sortState xmlns:xlrd2="http://schemas.microsoft.com/office/spreadsheetml/2017/richdata2" ref="A11:J13">
    <sortCondition ref="G11:G13" customList="Gold,Silver,Bronze"/>
    <sortCondition descending="1" ref="H11:H13"/>
    <sortCondition descending="1" ref="J11:J13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1c370b71-9b4a-48c4-874e-76e144e1a37a"/>
    <ds:schemaRef ds:uri="014bbe7b-656b-4307-bc84-345a153590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Class 1 Prelim  17a</vt:lpstr>
      <vt:lpstr>Class 2 Prelim 19 Q</vt:lpstr>
      <vt:lpstr>Class 3 Novice 23 </vt:lpstr>
      <vt:lpstr>Class 4 Novice 37aQ</vt:lpstr>
      <vt:lpstr>Class 5 Ele 43</vt:lpstr>
      <vt:lpstr>Class 6 Ele 53 Q</vt:lpstr>
      <vt:lpstr>Class 7 Medium 61</vt:lpstr>
      <vt:lpstr>Class 8 Med 73 Q</vt:lpstr>
      <vt:lpstr>Class 9 AM91 Q</vt:lpstr>
      <vt:lpstr>Class 10 AM98 Q</vt:lpstr>
      <vt:lpstr>Class 12 PSG Q</vt:lpstr>
      <vt:lpstr>Class 13 Inter I Q</vt:lpstr>
      <vt:lpstr>Class 18 PE Grd 2 Test 10 </vt:lpstr>
      <vt:lpstr>Class 27 PE Grd 4 Novice Test A</vt:lpstr>
      <vt:lpstr>Class 29 PE Grd 4 Individ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2021-11-03T08:35:02Z</cp:lastPrinted>
  <dcterms:created xsi:type="dcterms:W3CDTF">2019-10-07T12:12:15Z</dcterms:created>
  <dcterms:modified xsi:type="dcterms:W3CDTF">2022-05-02T15:47:00Z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