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<sst xmlns="http://schemas.openxmlformats.org/spreadsheetml/2006/main" count="450" uniqueCount="150">
  <si>
    <t>Step by Step Dressage</t>
  </si>
  <si>
    <t xml:space="preserve"> @Royal Leisure Centre</t>
  </si>
  <si>
    <t xml:space="preserve">Starters: </t>
  </si>
  <si>
    <t>Thursday 8th Septemer 2011</t>
  </si>
  <si>
    <t>Judge:</t>
  </si>
  <si>
    <t>Mrs Jane Bwye[6]</t>
  </si>
  <si>
    <t xml:space="preserve">Avr %      </t>
  </si>
  <si>
    <t>Class 1</t>
  </si>
  <si>
    <t>Writer:</t>
  </si>
  <si>
    <t>Mrs Helen Dunn</t>
  </si>
  <si>
    <t>W&amp;T   260
P19    220</t>
  </si>
  <si>
    <t>Unaffiliated (Combined Judged on overall%)</t>
  </si>
  <si>
    <t>OUTDOOR ARENA 2</t>
  </si>
  <si>
    <t>Walk &amp; Trot 'C'/Preliminary 19</t>
  </si>
  <si>
    <t>Time</t>
  </si>
  <si>
    <t>Test</t>
  </si>
  <si>
    <t>Sect</t>
  </si>
  <si>
    <t>No</t>
  </si>
  <si>
    <t>Horse</t>
  </si>
  <si>
    <t>Rider</t>
  </si>
  <si>
    <t>Age Sex</t>
  </si>
  <si>
    <t>Marks</t>
  </si>
  <si>
    <t>Col</t>
  </si>
  <si>
    <t>%</t>
  </si>
  <si>
    <t>Placings</t>
  </si>
  <si>
    <t xml:space="preserve"> </t>
  </si>
  <si>
    <t>Breeding</t>
  </si>
  <si>
    <t>W&amp;T</t>
  </si>
  <si>
    <t>P19</t>
  </si>
  <si>
    <t>O/all</t>
  </si>
  <si>
    <t>BB</t>
  </si>
  <si>
    <t>SE</t>
  </si>
  <si>
    <t>U</t>
  </si>
  <si>
    <t>Max</t>
  </si>
  <si>
    <t>Corinne Short</t>
  </si>
  <si>
    <t>Q</t>
  </si>
  <si>
    <t>Freddie Hotspur</t>
  </si>
  <si>
    <t>Mel Breen</t>
  </si>
  <si>
    <t>Rococo</t>
  </si>
  <si>
    <t>Rhianna Craddock</t>
  </si>
  <si>
    <t>C</t>
  </si>
  <si>
    <t>Madam Butterfly</t>
  </si>
  <si>
    <t>Caroline Jannoun</t>
  </si>
  <si>
    <t>Lakeside Leo</t>
  </si>
  <si>
    <t xml:space="preserve">Leila McCormick </t>
  </si>
  <si>
    <t>Ariel</t>
  </si>
  <si>
    <t xml:space="preserve">Antonia Forster </t>
  </si>
  <si>
    <t>Cove Water</t>
  </si>
  <si>
    <t xml:space="preserve">Lynne Underhill  </t>
  </si>
  <si>
    <t>Sprout</t>
  </si>
  <si>
    <t>Kathryn Graves</t>
  </si>
  <si>
    <t>Beautiful Boy</t>
  </si>
  <si>
    <t>Laura Fifield</t>
  </si>
  <si>
    <t>Just by Chance</t>
  </si>
  <si>
    <t>Amanda Hayward</t>
  </si>
  <si>
    <t>5yo</t>
  </si>
  <si>
    <t>Seaquential</t>
  </si>
  <si>
    <t>Jane Robinson</t>
  </si>
  <si>
    <t>My Little Pony</t>
  </si>
  <si>
    <t>Georgina Hardy</t>
  </si>
  <si>
    <t>Trixie Piltown Hero</t>
  </si>
  <si>
    <t>Georgina Hughes</t>
  </si>
  <si>
    <t>Lillie</t>
  </si>
  <si>
    <t>Hannah Ryan</t>
  </si>
  <si>
    <t>Saladin's Quest</t>
  </si>
  <si>
    <t>The Jewel That Shines</t>
  </si>
  <si>
    <t>Lomero</t>
  </si>
  <si>
    <t>Penny Powell</t>
  </si>
  <si>
    <t>7 Andalucian</t>
  </si>
  <si>
    <t>Duncormick Boy Billy</t>
  </si>
  <si>
    <t>Alice Marks</t>
  </si>
  <si>
    <t>Rio de Janeiro</t>
  </si>
  <si>
    <t>E</t>
  </si>
  <si>
    <t>No Going Back</t>
  </si>
  <si>
    <t>Christina Futcher-Law</t>
  </si>
  <si>
    <t>WD</t>
  </si>
  <si>
    <t>Ottis</t>
  </si>
  <si>
    <t>Gemma Martin</t>
  </si>
  <si>
    <t>DNA</t>
  </si>
  <si>
    <t>End</t>
  </si>
  <si>
    <t>Mrs Thelma Russell-Hayes[5]</t>
  </si>
  <si>
    <t>Class 2</t>
  </si>
  <si>
    <t>Miss Margaret Boniface</t>
  </si>
  <si>
    <t>W&amp;T   270
P15   230</t>
  </si>
  <si>
    <t>OUTDOOR ARENA 1</t>
  </si>
  <si>
    <t>Walk &amp; Trot 'D' /Preliminary 15</t>
  </si>
  <si>
    <t>P15</t>
  </si>
  <si>
    <t>Benaughlin Little Hero</t>
  </si>
  <si>
    <t>Elizabeth Halliday-Sharp</t>
  </si>
  <si>
    <t>5G  ISH</t>
  </si>
  <si>
    <t>D</t>
  </si>
  <si>
    <t>Castor Troy</t>
  </si>
  <si>
    <t>Carley Moss</t>
  </si>
  <si>
    <t>Antonia Forster</t>
  </si>
  <si>
    <t>12=</t>
  </si>
  <si>
    <t>Zoe Hayward</t>
  </si>
  <si>
    <t>Merlyn's Majic</t>
  </si>
  <si>
    <t xml:space="preserve">Jenny Minto    </t>
  </si>
  <si>
    <t>18G</t>
  </si>
  <si>
    <t>Jonti</t>
  </si>
  <si>
    <t>Bente Hardman</t>
  </si>
  <si>
    <t>Oyster</t>
  </si>
  <si>
    <t>Jane Neal-Smith</t>
  </si>
  <si>
    <t>Major Error</t>
  </si>
  <si>
    <t>Debbie Shonk</t>
  </si>
  <si>
    <t>Dancer</t>
  </si>
  <si>
    <t>Tracey Warrell</t>
  </si>
  <si>
    <t>Mrs Viv Graham[3]</t>
  </si>
  <si>
    <t>Class 3 &amp; 5 combined</t>
  </si>
  <si>
    <t>Mrs Yvonne Huber</t>
  </si>
  <si>
    <t>N35   260
E40   310</t>
  </si>
  <si>
    <t>Novice 35/Elementary 40</t>
  </si>
  <si>
    <t>N35</t>
  </si>
  <si>
    <t>E40</t>
  </si>
  <si>
    <t>Major Dream</t>
  </si>
  <si>
    <t>QE</t>
  </si>
  <si>
    <t xml:space="preserve">N35 </t>
  </si>
  <si>
    <t>Maybe Maisie</t>
  </si>
  <si>
    <t xml:space="preserve">Emma Leary </t>
  </si>
  <si>
    <t>9M
Trad Cob</t>
  </si>
  <si>
    <t>QN</t>
  </si>
  <si>
    <t>Victory Z</t>
  </si>
  <si>
    <t>Sally Stevens</t>
  </si>
  <si>
    <t xml:space="preserve">E40 </t>
  </si>
  <si>
    <t>Justice</t>
  </si>
  <si>
    <t>Ruth Robson</t>
  </si>
  <si>
    <t>Mrs Pauline Velten[4]</t>
  </si>
  <si>
    <t>Class 4, 6 &amp; 7 Combined</t>
  </si>
  <si>
    <t>Ms Jane Lemmon</t>
  </si>
  <si>
    <t>N37   280
E43   290
E59   320
M69   330</t>
  </si>
  <si>
    <t>Novice 37Elementary 43 &amp; 59/Medium 69</t>
  </si>
  <si>
    <t xml:space="preserve">Marks </t>
  </si>
  <si>
    <t>N37</t>
  </si>
  <si>
    <t>E43</t>
  </si>
  <si>
    <t>E59/M69</t>
  </si>
  <si>
    <t xml:space="preserve">E59 </t>
  </si>
  <si>
    <t>Sportsfield Kerrygold</t>
  </si>
  <si>
    <t xml:space="preserve">Elizabeth Halliday </t>
  </si>
  <si>
    <t>11G  ISH</t>
  </si>
  <si>
    <t xml:space="preserve">E43 </t>
  </si>
  <si>
    <t>Exito</t>
  </si>
  <si>
    <t>Gill Buxton</t>
  </si>
  <si>
    <t>M69</t>
  </si>
  <si>
    <t>Ables H</t>
  </si>
  <si>
    <t xml:space="preserve">Natasha Heasman </t>
  </si>
  <si>
    <t>Belgian WB</t>
  </si>
  <si>
    <t>Tyrone</t>
  </si>
  <si>
    <t xml:space="preserve">Jan Muller </t>
  </si>
  <si>
    <t>11G Dutch</t>
  </si>
  <si>
    <t xml:space="preserve">N37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</si>
</sst>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8">
    <font>
      <sz val="12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3"/>
      <name val="Times New Roman"/>
      <family val="1"/>
    </font>
    <font>
      <b/>
      <i/>
      <sz val="11"/>
      <name val="Times New Roman"/>
      <family val="1"/>
    </font>
    <font>
      <b/>
      <i/>
      <sz val="12"/>
      <color indexed="48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20"/>
      <name val="Times New Roman"/>
      <family val="1"/>
    </font>
    <font>
      <u val="single"/>
      <sz val="12"/>
      <color indexed="12"/>
      <name val="Times New Roman"/>
      <family val="0"/>
    </font>
    <font>
      <i/>
      <sz val="10"/>
      <color indexed="10"/>
      <name val="Times New Roman"/>
      <family val="1"/>
    </font>
    <font>
      <b/>
      <i/>
      <sz val="10"/>
      <color indexed="52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57"/>
      <name val="Times New Roman"/>
      <family val="1"/>
    </font>
    <font>
      <sz val="10"/>
      <name val="Times New Roman"/>
      <family val="1"/>
    </font>
    <font>
      <b/>
      <i/>
      <sz val="10"/>
      <color indexed="63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0" fontId="13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13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5" fillId="0" borderId="24" xfId="0" applyNumberFormat="1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5" fillId="0" borderId="25" xfId="0" applyFont="1" applyFill="1" applyBorder="1" applyAlignment="1">
      <alignment horizontal="center" vertical="top"/>
    </xf>
    <xf numFmtId="1" fontId="15" fillId="0" borderId="25" xfId="0" applyNumberFormat="1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left"/>
    </xf>
    <xf numFmtId="0" fontId="15" fillId="0" borderId="25" xfId="0" applyFont="1" applyBorder="1" applyAlignment="1">
      <alignment/>
    </xf>
    <xf numFmtId="2" fontId="15" fillId="0" borderId="25" xfId="0" applyNumberFormat="1" applyFont="1" applyBorder="1" applyAlignment="1">
      <alignment/>
    </xf>
    <xf numFmtId="0" fontId="17" fillId="0" borderId="25" xfId="0" applyFont="1" applyBorder="1" applyAlignment="1">
      <alignment horizontal="right"/>
    </xf>
    <xf numFmtId="0" fontId="17" fillId="0" borderId="26" xfId="0" applyFont="1" applyBorder="1" applyAlignment="1">
      <alignment horizontal="right"/>
    </xf>
    <xf numFmtId="0" fontId="15" fillId="0" borderId="25" xfId="0" applyFont="1" applyFill="1" applyBorder="1" applyAlignment="1">
      <alignment horizontal="left" wrapText="1"/>
    </xf>
    <xf numFmtId="0" fontId="18" fillId="0" borderId="25" xfId="0" applyFont="1" applyFill="1" applyBorder="1" applyAlignment="1">
      <alignment/>
    </xf>
    <xf numFmtId="0" fontId="15" fillId="0" borderId="25" xfId="0" applyFont="1" applyFill="1" applyBorder="1" applyAlignment="1">
      <alignment wrapText="1"/>
    </xf>
    <xf numFmtId="0" fontId="15" fillId="0" borderId="25" xfId="19" applyFont="1" applyFill="1" applyBorder="1" applyAlignment="1">
      <alignment horizontal="left" wrapText="1"/>
    </xf>
    <xf numFmtId="0" fontId="15" fillId="0" borderId="25" xfId="0" applyFont="1" applyFill="1" applyBorder="1" applyAlignment="1">
      <alignment/>
    </xf>
    <xf numFmtId="0" fontId="15" fillId="0" borderId="25" xfId="0" applyFont="1" applyBorder="1" applyAlignment="1">
      <alignment horizontal="right"/>
    </xf>
    <xf numFmtId="20" fontId="15" fillId="0" borderId="16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9" xfId="0" applyFont="1" applyBorder="1" applyAlignment="1">
      <alignment/>
    </xf>
    <xf numFmtId="2" fontId="15" fillId="0" borderId="19" xfId="0" applyNumberFormat="1" applyFont="1" applyBorder="1" applyAlignment="1">
      <alignment/>
    </xf>
    <xf numFmtId="0" fontId="20" fillId="0" borderId="19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21" fillId="0" borderId="25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15" fillId="0" borderId="18" xfId="0" applyFont="1" applyBorder="1" applyAlignment="1">
      <alignment/>
    </xf>
    <xf numFmtId="2" fontId="15" fillId="0" borderId="18" xfId="0" applyNumberFormat="1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28" xfId="0" applyFont="1" applyBorder="1" applyAlignment="1">
      <alignment horizontal="right"/>
    </xf>
    <xf numFmtId="2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vertical="top"/>
    </xf>
    <xf numFmtId="0" fontId="24" fillId="0" borderId="0" xfId="0" applyFont="1" applyAlignment="1">
      <alignment/>
    </xf>
    <xf numFmtId="0" fontId="17" fillId="0" borderId="25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20" fontId="15" fillId="0" borderId="16" xfId="0" applyNumberFormat="1" applyFont="1" applyBorder="1" applyAlignment="1">
      <alignment/>
    </xf>
    <xf numFmtId="0" fontId="26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0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17" fontId="12" fillId="0" borderId="10" xfId="0" applyNumberFormat="1" applyFont="1" applyBorder="1" applyAlignment="1">
      <alignment horizontal="center" vertical="top" wrapText="1"/>
    </xf>
    <xf numFmtId="0" fontId="27" fillId="0" borderId="25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tabSelected="1" zoomScale="85" zoomScaleNormal="85" workbookViewId="0" topLeftCell="A1">
      <selection activeCell="A1" sqref="A1:F1"/>
    </sheetView>
  </sheetViews>
  <sheetFormatPr defaultColWidth="9.00390625" defaultRowHeight="15.75"/>
  <cols>
    <col min="1" max="1" width="6.125" style="0" bestFit="1" customWidth="1"/>
    <col min="2" max="3" width="5.125" style="0" bestFit="1" customWidth="1"/>
    <col min="4" max="4" width="4.25390625" style="0" bestFit="1" customWidth="1"/>
    <col min="5" max="5" width="17.375" style="0" bestFit="1" customWidth="1"/>
    <col min="6" max="6" width="19.25390625" style="0" bestFit="1" customWidth="1"/>
    <col min="7" max="7" width="10.875" style="0" bestFit="1" customWidth="1"/>
    <col min="8" max="12" width="6.00390625" style="0" customWidth="1"/>
    <col min="13" max="17" width="5.375" style="0" customWidth="1"/>
  </cols>
  <sheetData>
    <row r="1" spans="1:17" ht="26.2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20</v>
      </c>
      <c r="Q1" s="8">
        <v>19</v>
      </c>
    </row>
    <row r="2" spans="1:17" ht="20.25" thickBot="1">
      <c r="A2" s="9" t="s">
        <v>3</v>
      </c>
      <c r="B2" s="10"/>
      <c r="C2" s="10"/>
      <c r="D2" s="10"/>
      <c r="E2" s="10"/>
      <c r="F2" s="10"/>
      <c r="G2" s="11" t="s">
        <v>4</v>
      </c>
      <c r="H2" s="12" t="s">
        <v>5</v>
      </c>
      <c r="I2" s="12"/>
      <c r="J2" s="12"/>
      <c r="K2" s="12"/>
      <c r="L2" s="13"/>
      <c r="M2" s="14" t="s">
        <v>6</v>
      </c>
      <c r="N2" s="15"/>
      <c r="O2" s="16"/>
      <c r="P2" s="17">
        <f>SUM(L10:L31)/Q1</f>
        <v>59.895104895104886</v>
      </c>
      <c r="Q2" s="18"/>
    </row>
    <row r="3" spans="1:17" ht="19.5" customHeight="1" thickBot="1">
      <c r="A3" s="9" t="s">
        <v>7</v>
      </c>
      <c r="B3" s="10"/>
      <c r="C3" s="10"/>
      <c r="D3" s="10"/>
      <c r="E3" s="10"/>
      <c r="F3" s="10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 t="s">
        <v>10</v>
      </c>
      <c r="P3" s="23"/>
      <c r="Q3" s="24"/>
    </row>
    <row r="4" spans="1:17" ht="19.5" customHeight="1">
      <c r="A4" s="25" t="s">
        <v>11</v>
      </c>
      <c r="B4" s="26"/>
      <c r="C4" s="26"/>
      <c r="D4" s="26"/>
      <c r="E4" s="26"/>
      <c r="F4" s="27"/>
      <c r="G4" s="28"/>
      <c r="H4" s="29" t="s">
        <v>12</v>
      </c>
      <c r="I4" s="29"/>
      <c r="J4" s="30"/>
      <c r="K4" s="30"/>
      <c r="L4" s="31"/>
      <c r="M4" s="32"/>
      <c r="N4" s="32"/>
      <c r="O4" s="33"/>
      <c r="P4" s="33"/>
      <c r="Q4" s="24"/>
    </row>
    <row r="5" spans="1:17" ht="21" customHeight="1" thickBot="1">
      <c r="A5" s="34" t="s">
        <v>13</v>
      </c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3"/>
      <c r="P5" s="33"/>
      <c r="Q5" s="24"/>
    </row>
    <row r="6" spans="1:17" ht="5.25" customHeight="1" thickBot="1">
      <c r="A6" s="38"/>
      <c r="B6" s="39"/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14</v>
      </c>
      <c r="B7" s="43" t="s">
        <v>15</v>
      </c>
      <c r="C7" s="43" t="s">
        <v>16</v>
      </c>
      <c r="D7" s="43" t="s">
        <v>17</v>
      </c>
      <c r="E7" s="44" t="s">
        <v>18</v>
      </c>
      <c r="F7" s="44" t="s">
        <v>19</v>
      </c>
      <c r="G7" s="45" t="s">
        <v>20</v>
      </c>
      <c r="H7" s="46" t="s">
        <v>21</v>
      </c>
      <c r="I7" s="46" t="s">
        <v>21</v>
      </c>
      <c r="J7" s="46" t="s">
        <v>21</v>
      </c>
      <c r="K7" s="43" t="s">
        <v>22</v>
      </c>
      <c r="L7" s="43" t="s">
        <v>23</v>
      </c>
      <c r="M7" s="47" t="s">
        <v>24</v>
      </c>
      <c r="N7" s="47"/>
      <c r="O7" s="47"/>
      <c r="P7" s="47"/>
      <c r="Q7" s="48"/>
    </row>
    <row r="8" spans="1:17" ht="16.5" thickBot="1">
      <c r="A8" s="49"/>
      <c r="B8" s="50"/>
      <c r="C8" s="51" t="s">
        <v>25</v>
      </c>
      <c r="D8" s="52"/>
      <c r="E8" s="53"/>
      <c r="F8" s="53"/>
      <c r="G8" s="52" t="s">
        <v>26</v>
      </c>
      <c r="H8" s="54" t="s">
        <v>27</v>
      </c>
      <c r="I8" s="54" t="s">
        <v>28</v>
      </c>
      <c r="J8" s="54" t="s">
        <v>25</v>
      </c>
      <c r="K8" s="52" t="s">
        <v>25</v>
      </c>
      <c r="L8" s="52"/>
      <c r="M8" s="52" t="s">
        <v>29</v>
      </c>
      <c r="N8" s="52" t="s">
        <v>30</v>
      </c>
      <c r="O8" s="52"/>
      <c r="P8" s="52"/>
      <c r="Q8" s="55" t="s">
        <v>31</v>
      </c>
    </row>
    <row r="9" spans="1:17" ht="5.25" customHeight="1">
      <c r="A9" s="56"/>
      <c r="B9" s="57"/>
      <c r="C9" s="58"/>
      <c r="D9" s="58"/>
      <c r="E9" s="59"/>
      <c r="F9" s="59"/>
      <c r="G9" s="58"/>
      <c r="H9" s="58"/>
      <c r="I9" s="58"/>
      <c r="J9" s="58"/>
      <c r="K9" s="58"/>
      <c r="L9" s="58"/>
      <c r="M9" s="58"/>
      <c r="N9" s="58"/>
      <c r="O9" s="58"/>
      <c r="P9" s="58"/>
      <c r="Q9" s="60"/>
    </row>
    <row r="10" spans="1:17" ht="24" customHeight="1">
      <c r="A10" s="61">
        <v>0.4333333333333338</v>
      </c>
      <c r="B10" s="62" t="s">
        <v>28</v>
      </c>
      <c r="C10" s="63" t="s">
        <v>32</v>
      </c>
      <c r="D10" s="64">
        <v>457</v>
      </c>
      <c r="E10" s="65" t="s">
        <v>33</v>
      </c>
      <c r="F10" s="65" t="s">
        <v>34</v>
      </c>
      <c r="G10" s="65"/>
      <c r="H10" s="66"/>
      <c r="I10" s="66">
        <v>151</v>
      </c>
      <c r="J10" s="66"/>
      <c r="K10" s="66">
        <v>56</v>
      </c>
      <c r="L10" s="67">
        <f>SUM(H10:J10)/2.2</f>
        <v>68.63636363636363</v>
      </c>
      <c r="M10" s="68">
        <v>1</v>
      </c>
      <c r="N10" s="68"/>
      <c r="O10" s="68"/>
      <c r="P10" s="68"/>
      <c r="Q10" s="69" t="s">
        <v>35</v>
      </c>
    </row>
    <row r="11" spans="1:17" ht="24" customHeight="1">
      <c r="A11" s="61">
        <v>0.4819444444444453</v>
      </c>
      <c r="B11" s="62" t="s">
        <v>28</v>
      </c>
      <c r="C11" s="63" t="s">
        <v>32</v>
      </c>
      <c r="D11" s="64">
        <v>371</v>
      </c>
      <c r="E11" s="70" t="s">
        <v>36</v>
      </c>
      <c r="F11" s="70" t="s">
        <v>37</v>
      </c>
      <c r="G11" s="65"/>
      <c r="H11" s="66"/>
      <c r="I11" s="66">
        <v>151</v>
      </c>
      <c r="J11" s="66"/>
      <c r="K11" s="66">
        <v>54</v>
      </c>
      <c r="L11" s="67">
        <f>SUM(H11:J11)/2.2</f>
        <v>68.63636363636363</v>
      </c>
      <c r="M11" s="68">
        <v>2</v>
      </c>
      <c r="N11" s="68"/>
      <c r="O11" s="68"/>
      <c r="P11" s="68"/>
      <c r="Q11" s="69" t="s">
        <v>35</v>
      </c>
    </row>
    <row r="12" spans="1:17" ht="24" customHeight="1">
      <c r="A12" s="61">
        <v>0.42847222222222264</v>
      </c>
      <c r="B12" s="62" t="s">
        <v>28</v>
      </c>
      <c r="C12" s="63" t="s">
        <v>32</v>
      </c>
      <c r="D12" s="64">
        <v>622</v>
      </c>
      <c r="E12" s="65" t="s">
        <v>38</v>
      </c>
      <c r="F12" s="65" t="s">
        <v>39</v>
      </c>
      <c r="G12" s="65">
        <v>7</v>
      </c>
      <c r="H12" s="66"/>
      <c r="I12" s="66">
        <v>144</v>
      </c>
      <c r="J12" s="66"/>
      <c r="K12" s="66">
        <v>52</v>
      </c>
      <c r="L12" s="67">
        <f>SUM(H12:J12)/2.2</f>
        <v>65.45454545454545</v>
      </c>
      <c r="M12" s="68">
        <v>3</v>
      </c>
      <c r="N12" s="68"/>
      <c r="O12" s="68"/>
      <c r="P12" s="68"/>
      <c r="Q12" s="69"/>
    </row>
    <row r="13" spans="1:17" ht="24" customHeight="1">
      <c r="A13" s="61">
        <v>0.4041666666666669</v>
      </c>
      <c r="B13" s="71" t="s">
        <v>40</v>
      </c>
      <c r="C13" s="63" t="s">
        <v>32</v>
      </c>
      <c r="D13" s="64">
        <v>373</v>
      </c>
      <c r="E13" s="65" t="s">
        <v>41</v>
      </c>
      <c r="F13" s="65" t="s">
        <v>42</v>
      </c>
      <c r="G13" s="65">
        <v>11</v>
      </c>
      <c r="H13" s="66">
        <v>167</v>
      </c>
      <c r="I13" s="66"/>
      <c r="J13" s="66"/>
      <c r="K13" s="66">
        <v>66</v>
      </c>
      <c r="L13" s="67">
        <f>SUM(H13:J13)/2.6</f>
        <v>64.23076923076923</v>
      </c>
      <c r="M13" s="68">
        <v>4</v>
      </c>
      <c r="N13" s="68"/>
      <c r="O13" s="68"/>
      <c r="P13" s="68"/>
      <c r="Q13" s="69"/>
    </row>
    <row r="14" spans="1:17" ht="24" customHeight="1">
      <c r="A14" s="61">
        <v>0.4625000000000007</v>
      </c>
      <c r="B14" s="71" t="s">
        <v>40</v>
      </c>
      <c r="C14" s="63" t="s">
        <v>32</v>
      </c>
      <c r="D14" s="64">
        <v>143</v>
      </c>
      <c r="E14" s="72" t="s">
        <v>43</v>
      </c>
      <c r="F14" s="72" t="s">
        <v>44</v>
      </c>
      <c r="G14" s="70" t="s">
        <v>25</v>
      </c>
      <c r="H14" s="66">
        <v>166</v>
      </c>
      <c r="I14" s="66"/>
      <c r="J14" s="66"/>
      <c r="K14" s="66">
        <v>64</v>
      </c>
      <c r="L14" s="67">
        <f>SUM(H14:J14)/2.6</f>
        <v>63.84615384615385</v>
      </c>
      <c r="M14" s="68">
        <v>5</v>
      </c>
      <c r="N14" s="68"/>
      <c r="O14" s="68"/>
      <c r="P14" s="68"/>
      <c r="Q14" s="69"/>
    </row>
    <row r="15" spans="1:17" ht="24" customHeight="1">
      <c r="A15" s="61">
        <v>0.43819444444444494</v>
      </c>
      <c r="B15" s="62" t="s">
        <v>28</v>
      </c>
      <c r="C15" s="63" t="s">
        <v>32</v>
      </c>
      <c r="D15" s="64">
        <v>358</v>
      </c>
      <c r="E15" s="65" t="s">
        <v>45</v>
      </c>
      <c r="F15" s="70" t="s">
        <v>46</v>
      </c>
      <c r="G15" s="65"/>
      <c r="H15" s="66"/>
      <c r="I15" s="66">
        <v>138</v>
      </c>
      <c r="J15" s="66"/>
      <c r="K15" s="66">
        <v>52</v>
      </c>
      <c r="L15" s="67">
        <f>SUM(H15:J15)/2.2</f>
        <v>62.72727272727272</v>
      </c>
      <c r="M15" s="68">
        <v>6</v>
      </c>
      <c r="N15" s="68"/>
      <c r="O15" s="68"/>
      <c r="P15" s="68"/>
      <c r="Q15" s="69"/>
    </row>
    <row r="16" spans="1:17" ht="24" customHeight="1">
      <c r="A16" s="61">
        <v>0.4916666666666676</v>
      </c>
      <c r="B16" s="62" t="s">
        <v>28</v>
      </c>
      <c r="C16" s="63" t="s">
        <v>32</v>
      </c>
      <c r="D16" s="64">
        <v>482</v>
      </c>
      <c r="E16" s="73" t="s">
        <v>47</v>
      </c>
      <c r="F16" s="70" t="s">
        <v>48</v>
      </c>
      <c r="G16" s="65"/>
      <c r="H16" s="66"/>
      <c r="I16" s="66">
        <v>136</v>
      </c>
      <c r="J16" s="66"/>
      <c r="K16" s="66">
        <v>50</v>
      </c>
      <c r="L16" s="67">
        <f>SUM(H16:J16)/2.2</f>
        <v>61.81818181818181</v>
      </c>
      <c r="M16" s="68">
        <v>7</v>
      </c>
      <c r="N16" s="68"/>
      <c r="O16" s="68"/>
      <c r="P16" s="68"/>
      <c r="Q16" s="69"/>
    </row>
    <row r="17" spans="1:17" ht="24" customHeight="1">
      <c r="A17" s="61">
        <v>0.4138888888888892</v>
      </c>
      <c r="B17" s="71" t="s">
        <v>40</v>
      </c>
      <c r="C17" s="63" t="s">
        <v>32</v>
      </c>
      <c r="D17" s="64">
        <v>283</v>
      </c>
      <c r="E17" s="65" t="s">
        <v>49</v>
      </c>
      <c r="F17" s="65" t="s">
        <v>50</v>
      </c>
      <c r="G17" s="65"/>
      <c r="H17" s="66">
        <v>160</v>
      </c>
      <c r="I17" s="66"/>
      <c r="J17" s="66"/>
      <c r="K17" s="66">
        <v>62</v>
      </c>
      <c r="L17" s="67">
        <f>SUM(H17:J17)/2.6</f>
        <v>61.53846153846153</v>
      </c>
      <c r="M17" s="68">
        <v>8</v>
      </c>
      <c r="N17" s="68"/>
      <c r="O17" s="68"/>
      <c r="P17" s="68"/>
      <c r="Q17" s="69"/>
    </row>
    <row r="18" spans="1:17" ht="24" customHeight="1">
      <c r="A18" s="61">
        <v>0.46736111111111184</v>
      </c>
      <c r="B18" s="62" t="s">
        <v>28</v>
      </c>
      <c r="C18" s="63" t="s">
        <v>32</v>
      </c>
      <c r="D18" s="64">
        <v>367</v>
      </c>
      <c r="E18" s="65" t="s">
        <v>51</v>
      </c>
      <c r="F18" s="65" t="s">
        <v>52</v>
      </c>
      <c r="G18" s="65"/>
      <c r="H18" s="66"/>
      <c r="I18" s="66">
        <v>135</v>
      </c>
      <c r="J18" s="66"/>
      <c r="K18" s="66">
        <v>50</v>
      </c>
      <c r="L18" s="67">
        <f>SUM(H18:J18)/2.2</f>
        <v>61.36363636363636</v>
      </c>
      <c r="M18" s="68">
        <v>9</v>
      </c>
      <c r="N18" s="68"/>
      <c r="O18" s="68"/>
      <c r="P18" s="68"/>
      <c r="Q18" s="69"/>
    </row>
    <row r="19" spans="1:17" ht="24" customHeight="1">
      <c r="A19" s="61">
        <v>0.3847222222222223</v>
      </c>
      <c r="B19" s="71" t="s">
        <v>40</v>
      </c>
      <c r="C19" s="63" t="s">
        <v>32</v>
      </c>
      <c r="D19" s="64">
        <v>459</v>
      </c>
      <c r="E19" s="72" t="s">
        <v>53</v>
      </c>
      <c r="F19" s="72" t="s">
        <v>54</v>
      </c>
      <c r="G19" s="65" t="s">
        <v>55</v>
      </c>
      <c r="H19" s="66">
        <v>159</v>
      </c>
      <c r="I19" s="66"/>
      <c r="J19" s="66"/>
      <c r="K19" s="66"/>
      <c r="L19" s="67">
        <f>SUM(H19:J19)/2.6</f>
        <v>61.15384615384615</v>
      </c>
      <c r="M19" s="68">
        <v>10</v>
      </c>
      <c r="N19" s="68"/>
      <c r="O19" s="68"/>
      <c r="P19" s="68"/>
      <c r="Q19" s="69"/>
    </row>
    <row r="20" spans="1:17" ht="24" customHeight="1">
      <c r="A20" s="61">
        <v>0.48680555555555644</v>
      </c>
      <c r="B20" s="62" t="s">
        <v>28</v>
      </c>
      <c r="C20" s="63" t="s">
        <v>32</v>
      </c>
      <c r="D20" s="64">
        <v>615</v>
      </c>
      <c r="E20" s="65" t="s">
        <v>56</v>
      </c>
      <c r="F20" s="65" t="s">
        <v>57</v>
      </c>
      <c r="G20" s="65"/>
      <c r="H20" s="66"/>
      <c r="I20" s="66">
        <v>133</v>
      </c>
      <c r="J20" s="66"/>
      <c r="K20" s="66">
        <v>50</v>
      </c>
      <c r="L20" s="67">
        <f>SUM(H20:J20)/2.2</f>
        <v>60.454545454545446</v>
      </c>
      <c r="M20" s="68">
        <v>11</v>
      </c>
      <c r="N20" s="68"/>
      <c r="O20" s="68"/>
      <c r="P20" s="68"/>
      <c r="Q20" s="69"/>
    </row>
    <row r="21" spans="1:17" ht="24" customHeight="1">
      <c r="A21" s="61">
        <v>0.45763888888888954</v>
      </c>
      <c r="B21" s="71" t="s">
        <v>40</v>
      </c>
      <c r="C21" s="63" t="s">
        <v>32</v>
      </c>
      <c r="D21" s="64">
        <v>167</v>
      </c>
      <c r="E21" s="74" t="s">
        <v>58</v>
      </c>
      <c r="F21" s="74" t="s">
        <v>59</v>
      </c>
      <c r="G21" s="65" t="s">
        <v>25</v>
      </c>
      <c r="H21" s="66">
        <v>157</v>
      </c>
      <c r="I21" s="66"/>
      <c r="J21" s="66"/>
      <c r="K21" s="66">
        <v>62</v>
      </c>
      <c r="L21" s="67">
        <f>SUM(H21:J21)/2.6</f>
        <v>60.38461538461538</v>
      </c>
      <c r="M21" s="68">
        <v>12</v>
      </c>
      <c r="N21" s="68"/>
      <c r="O21" s="68"/>
      <c r="P21" s="68"/>
      <c r="Q21" s="69"/>
    </row>
    <row r="22" spans="1:17" ht="24" customHeight="1">
      <c r="A22" s="61">
        <v>0.4236111111111115</v>
      </c>
      <c r="B22" s="71" t="s">
        <v>40</v>
      </c>
      <c r="C22" s="63" t="s">
        <v>32</v>
      </c>
      <c r="D22" s="64">
        <v>372</v>
      </c>
      <c r="E22" s="70" t="s">
        <v>60</v>
      </c>
      <c r="F22" s="70" t="s">
        <v>61</v>
      </c>
      <c r="G22" s="65"/>
      <c r="H22" s="66">
        <v>156</v>
      </c>
      <c r="I22" s="66"/>
      <c r="J22" s="66"/>
      <c r="K22" s="66">
        <v>62</v>
      </c>
      <c r="L22" s="67">
        <f>SUM(H22:J22)/2.6</f>
        <v>60</v>
      </c>
      <c r="M22" s="68">
        <v>13</v>
      </c>
      <c r="N22" s="68"/>
      <c r="O22" s="68"/>
      <c r="P22" s="68"/>
      <c r="Q22" s="69"/>
    </row>
    <row r="23" spans="1:17" ht="24" customHeight="1">
      <c r="A23" s="61">
        <v>0.47708333333333414</v>
      </c>
      <c r="B23" s="62" t="s">
        <v>28</v>
      </c>
      <c r="C23" s="63" t="s">
        <v>32</v>
      </c>
      <c r="D23" s="64">
        <v>464</v>
      </c>
      <c r="E23" s="70" t="s">
        <v>62</v>
      </c>
      <c r="F23" s="65" t="s">
        <v>63</v>
      </c>
      <c r="G23" s="65"/>
      <c r="H23" s="66"/>
      <c r="I23" s="66">
        <v>125</v>
      </c>
      <c r="J23" s="66"/>
      <c r="K23" s="66">
        <v>46</v>
      </c>
      <c r="L23" s="67">
        <f>SUM(H23:J23)/2.2</f>
        <v>56.81818181818181</v>
      </c>
      <c r="M23" s="68">
        <v>14</v>
      </c>
      <c r="N23" s="68"/>
      <c r="O23" s="68"/>
      <c r="P23" s="68"/>
      <c r="Q23" s="69"/>
    </row>
    <row r="24" spans="1:17" ht="24" customHeight="1">
      <c r="A24" s="61">
        <v>0.38958333333333345</v>
      </c>
      <c r="B24" s="71" t="s">
        <v>40</v>
      </c>
      <c r="C24" s="63" t="s">
        <v>32</v>
      </c>
      <c r="D24" s="64">
        <v>72</v>
      </c>
      <c r="E24" s="72" t="s">
        <v>64</v>
      </c>
      <c r="F24" s="74" t="s">
        <v>59</v>
      </c>
      <c r="G24" s="65">
        <v>15</v>
      </c>
      <c r="H24" s="66">
        <v>145</v>
      </c>
      <c r="I24" s="66"/>
      <c r="J24" s="66"/>
      <c r="K24" s="66">
        <v>56</v>
      </c>
      <c r="L24" s="67">
        <f>SUM(H24:J24)/2.6</f>
        <v>55.76923076923077</v>
      </c>
      <c r="M24" s="68">
        <v>15</v>
      </c>
      <c r="N24" s="68"/>
      <c r="O24" s="68"/>
      <c r="P24" s="68"/>
      <c r="Q24" s="69"/>
    </row>
    <row r="25" spans="1:17" ht="24" customHeight="1">
      <c r="A25" s="61">
        <v>0.41875</v>
      </c>
      <c r="B25" s="71" t="s">
        <v>40</v>
      </c>
      <c r="C25" s="63" t="s">
        <v>32</v>
      </c>
      <c r="D25" s="64">
        <v>359</v>
      </c>
      <c r="E25" s="65" t="s">
        <v>65</v>
      </c>
      <c r="F25" s="65" t="s">
        <v>59</v>
      </c>
      <c r="G25" s="65"/>
      <c r="H25" s="66">
        <v>143</v>
      </c>
      <c r="I25" s="66"/>
      <c r="J25" s="66"/>
      <c r="K25" s="66">
        <v>56</v>
      </c>
      <c r="L25" s="67">
        <f>SUM(H25:J25)/2.6</f>
        <v>55</v>
      </c>
      <c r="M25" s="68">
        <v>16</v>
      </c>
      <c r="N25" s="68"/>
      <c r="O25" s="68"/>
      <c r="P25" s="68"/>
      <c r="Q25" s="69"/>
    </row>
    <row r="26" spans="1:17" ht="24" customHeight="1">
      <c r="A26" s="61">
        <v>0.4965277777777788</v>
      </c>
      <c r="B26" s="62" t="s">
        <v>28</v>
      </c>
      <c r="C26" s="63" t="s">
        <v>32</v>
      </c>
      <c r="D26" s="64">
        <v>955</v>
      </c>
      <c r="E26" s="70" t="s">
        <v>66</v>
      </c>
      <c r="F26" s="70" t="s">
        <v>67</v>
      </c>
      <c r="G26" s="70" t="s">
        <v>68</v>
      </c>
      <c r="H26" s="66"/>
      <c r="I26" s="66">
        <v>118</v>
      </c>
      <c r="J26" s="66"/>
      <c r="K26" s="66">
        <v>44</v>
      </c>
      <c r="L26" s="67">
        <f>SUM(H26:J26)/2.2</f>
        <v>53.63636363636363</v>
      </c>
      <c r="M26" s="68">
        <v>17</v>
      </c>
      <c r="N26" s="68"/>
      <c r="O26" s="68"/>
      <c r="P26" s="68"/>
      <c r="Q26" s="69"/>
    </row>
    <row r="27" spans="1:17" ht="24" customHeight="1">
      <c r="A27" s="61">
        <v>0.40902777777777805</v>
      </c>
      <c r="B27" s="71" t="s">
        <v>40</v>
      </c>
      <c r="C27" s="63" t="s">
        <v>32</v>
      </c>
      <c r="D27" s="64">
        <v>467</v>
      </c>
      <c r="E27" s="70" t="s">
        <v>69</v>
      </c>
      <c r="F27" s="70" t="s">
        <v>70</v>
      </c>
      <c r="G27" s="70"/>
      <c r="H27" s="66">
        <v>134</v>
      </c>
      <c r="I27" s="66"/>
      <c r="J27" s="66"/>
      <c r="K27" s="66">
        <v>54</v>
      </c>
      <c r="L27" s="67">
        <f>SUM(H27:J27)/2.6</f>
        <v>51.53846153846154</v>
      </c>
      <c r="M27" s="68">
        <v>18</v>
      </c>
      <c r="N27" s="68"/>
      <c r="O27" s="68"/>
      <c r="P27" s="68"/>
      <c r="Q27" s="69"/>
    </row>
    <row r="28" spans="1:17" ht="24" customHeight="1">
      <c r="A28" s="61">
        <v>0.3944444444444446</v>
      </c>
      <c r="B28" s="62" t="s">
        <v>28</v>
      </c>
      <c r="C28" s="63" t="s">
        <v>32</v>
      </c>
      <c r="D28" s="64">
        <v>72</v>
      </c>
      <c r="E28" s="72" t="s">
        <v>64</v>
      </c>
      <c r="F28" s="74" t="s">
        <v>59</v>
      </c>
      <c r="G28" s="65">
        <v>15</v>
      </c>
      <c r="H28" s="66"/>
      <c r="I28" s="66">
        <v>99</v>
      </c>
      <c r="J28" s="66"/>
      <c r="K28" s="66">
        <v>34</v>
      </c>
      <c r="L28" s="67">
        <f>SUM(H28:J28)/2.2</f>
        <v>44.99999999999999</v>
      </c>
      <c r="M28" s="68">
        <v>19</v>
      </c>
      <c r="N28" s="68"/>
      <c r="O28" s="68"/>
      <c r="P28" s="68"/>
      <c r="Q28" s="69"/>
    </row>
    <row r="29" spans="1:17" ht="24" customHeight="1">
      <c r="A29" s="61">
        <v>0.5013888888888899</v>
      </c>
      <c r="B29" s="62" t="s">
        <v>28</v>
      </c>
      <c r="C29" s="63" t="s">
        <v>32</v>
      </c>
      <c r="D29" s="64">
        <v>71</v>
      </c>
      <c r="E29" s="74" t="s">
        <v>71</v>
      </c>
      <c r="F29" s="74" t="s">
        <v>59</v>
      </c>
      <c r="G29" s="65">
        <v>22</v>
      </c>
      <c r="H29" s="66"/>
      <c r="I29" s="75" t="s">
        <v>72</v>
      </c>
      <c r="J29" s="66"/>
      <c r="K29" s="66"/>
      <c r="L29" s="67">
        <v>0</v>
      </c>
      <c r="M29" s="68" t="s">
        <v>72</v>
      </c>
      <c r="N29" s="68"/>
      <c r="O29" s="68"/>
      <c r="P29" s="68"/>
      <c r="Q29" s="69"/>
    </row>
    <row r="30" spans="1:17" ht="24" customHeight="1">
      <c r="A30" s="61">
        <v>0.39930555555555575</v>
      </c>
      <c r="B30" s="62" t="s">
        <v>28</v>
      </c>
      <c r="C30" s="63" t="s">
        <v>32</v>
      </c>
      <c r="D30" s="64">
        <v>366</v>
      </c>
      <c r="E30" s="65" t="s">
        <v>73</v>
      </c>
      <c r="F30" s="65" t="s">
        <v>74</v>
      </c>
      <c r="G30" s="65">
        <v>14</v>
      </c>
      <c r="H30" s="66"/>
      <c r="I30" s="75" t="s">
        <v>75</v>
      </c>
      <c r="J30" s="66"/>
      <c r="K30" s="66"/>
      <c r="L30" s="67">
        <f>SUM(H30:J30)/2.2</f>
        <v>0</v>
      </c>
      <c r="M30" s="68" t="s">
        <v>75</v>
      </c>
      <c r="N30" s="68"/>
      <c r="O30" s="68"/>
      <c r="P30" s="68"/>
      <c r="Q30" s="69"/>
    </row>
    <row r="31" spans="1:17" ht="24" customHeight="1">
      <c r="A31" s="61">
        <v>0.472222222222223</v>
      </c>
      <c r="B31" s="62" t="s">
        <v>28</v>
      </c>
      <c r="C31" s="63" t="s">
        <v>32</v>
      </c>
      <c r="D31" s="64">
        <v>369</v>
      </c>
      <c r="E31" s="65" t="s">
        <v>76</v>
      </c>
      <c r="F31" s="65" t="s">
        <v>77</v>
      </c>
      <c r="G31" s="65"/>
      <c r="H31" s="66"/>
      <c r="I31" s="75" t="s">
        <v>78</v>
      </c>
      <c r="J31" s="66"/>
      <c r="K31" s="66"/>
      <c r="L31" s="67">
        <f>SUM(H31:J31)/2.2</f>
        <v>0</v>
      </c>
      <c r="M31" s="68" t="s">
        <v>78</v>
      </c>
      <c r="N31" s="68"/>
      <c r="O31" s="68"/>
      <c r="P31" s="68"/>
      <c r="Q31" s="69"/>
    </row>
    <row r="32" spans="1:17" ht="16.5" thickBot="1">
      <c r="A32" s="76">
        <v>0.5062500000000011</v>
      </c>
      <c r="B32" s="77" t="s">
        <v>79</v>
      </c>
      <c r="C32" s="77"/>
      <c r="D32" s="77"/>
      <c r="E32" s="77"/>
      <c r="F32" s="77"/>
      <c r="G32" s="77"/>
      <c r="H32" s="78"/>
      <c r="I32" s="78"/>
      <c r="J32" s="78"/>
      <c r="K32" s="78"/>
      <c r="L32" s="79"/>
      <c r="M32" s="80"/>
      <c r="N32" s="80"/>
      <c r="O32" s="80"/>
      <c r="P32" s="80"/>
      <c r="Q32" s="81"/>
    </row>
    <row r="33" spans="1:17" ht="5.25" customHeight="1" thickBo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26.25" thickBot="1">
      <c r="A34" s="1" t="s">
        <v>0</v>
      </c>
      <c r="B34" s="2"/>
      <c r="C34" s="2"/>
      <c r="D34" s="2"/>
      <c r="E34" s="2"/>
      <c r="F34" s="2"/>
      <c r="G34" s="3" t="s">
        <v>1</v>
      </c>
      <c r="H34" s="3"/>
      <c r="I34" s="3"/>
      <c r="J34" s="3"/>
      <c r="K34" s="3"/>
      <c r="L34" s="4"/>
      <c r="M34" s="5" t="s">
        <v>2</v>
      </c>
      <c r="N34" s="6"/>
      <c r="O34" s="6"/>
      <c r="P34" s="7">
        <v>21</v>
      </c>
      <c r="Q34" s="8">
        <v>21</v>
      </c>
    </row>
    <row r="35" spans="1:17" ht="20.25" thickBot="1">
      <c r="A35" s="9" t="s">
        <v>3</v>
      </c>
      <c r="B35" s="10"/>
      <c r="C35" s="10"/>
      <c r="D35" s="10"/>
      <c r="E35" s="10"/>
      <c r="F35" s="10"/>
      <c r="G35" s="11" t="s">
        <v>4</v>
      </c>
      <c r="H35" s="83" t="s">
        <v>80</v>
      </c>
      <c r="I35" s="83"/>
      <c r="J35" s="83"/>
      <c r="K35" s="83"/>
      <c r="L35" s="13"/>
      <c r="M35" s="14" t="s">
        <v>6</v>
      </c>
      <c r="N35" s="15"/>
      <c r="O35" s="16"/>
      <c r="P35" s="17">
        <f>SUM(L43:L70)/Q34</f>
        <v>61.196227283183795</v>
      </c>
      <c r="Q35" s="18"/>
    </row>
    <row r="36" spans="1:17" ht="19.5" thickBot="1">
      <c r="A36" s="9" t="s">
        <v>81</v>
      </c>
      <c r="B36" s="10"/>
      <c r="C36" s="10"/>
      <c r="D36" s="10"/>
      <c r="E36" s="10"/>
      <c r="F36" s="10"/>
      <c r="G36" s="19" t="s">
        <v>8</v>
      </c>
      <c r="H36" s="20" t="s">
        <v>82</v>
      </c>
      <c r="I36" s="20"/>
      <c r="J36" s="20"/>
      <c r="K36" s="20"/>
      <c r="L36" s="21"/>
      <c r="M36" s="21"/>
      <c r="N36" s="22"/>
      <c r="O36" s="23" t="s">
        <v>83</v>
      </c>
      <c r="P36" s="23"/>
      <c r="Q36" s="24"/>
    </row>
    <row r="37" spans="1:17" ht="19.5" customHeight="1">
      <c r="A37" s="25" t="s">
        <v>11</v>
      </c>
      <c r="B37" s="26"/>
      <c r="C37" s="26"/>
      <c r="D37" s="26"/>
      <c r="E37" s="26"/>
      <c r="F37" s="27"/>
      <c r="G37" s="28"/>
      <c r="H37" s="29" t="s">
        <v>84</v>
      </c>
      <c r="I37" s="29"/>
      <c r="J37" s="30"/>
      <c r="K37" s="30"/>
      <c r="L37" s="31"/>
      <c r="M37" s="32"/>
      <c r="N37" s="32"/>
      <c r="O37" s="33"/>
      <c r="P37" s="33"/>
      <c r="Q37" s="24"/>
    </row>
    <row r="38" spans="1:17" ht="18" customHeight="1" thickBot="1">
      <c r="A38" s="34" t="s">
        <v>85</v>
      </c>
      <c r="B38" s="35"/>
      <c r="C38" s="35"/>
      <c r="D38" s="35"/>
      <c r="E38" s="35"/>
      <c r="F38" s="36"/>
      <c r="G38" s="37"/>
      <c r="H38" s="37"/>
      <c r="I38" s="37"/>
      <c r="J38" s="37"/>
      <c r="K38" s="37"/>
      <c r="L38" s="37"/>
      <c r="M38" s="37"/>
      <c r="N38" s="37"/>
      <c r="O38" s="33"/>
      <c r="P38" s="33"/>
      <c r="Q38" s="24"/>
    </row>
    <row r="39" spans="1:17" ht="5.25" customHeight="1" thickBot="1">
      <c r="A39" s="38"/>
      <c r="B39" s="39"/>
      <c r="C39" s="39"/>
      <c r="D39" s="39"/>
      <c r="E39" s="39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</row>
    <row r="40" spans="1:17" ht="15.75">
      <c r="A40" s="42" t="s">
        <v>14</v>
      </c>
      <c r="B40" s="43" t="s">
        <v>15</v>
      </c>
      <c r="C40" s="43" t="s">
        <v>16</v>
      </c>
      <c r="D40" s="43" t="s">
        <v>17</v>
      </c>
      <c r="E40" s="44" t="s">
        <v>18</v>
      </c>
      <c r="F40" s="44" t="s">
        <v>19</v>
      </c>
      <c r="G40" s="45" t="s">
        <v>20</v>
      </c>
      <c r="H40" s="46" t="s">
        <v>21</v>
      </c>
      <c r="I40" s="46" t="s">
        <v>21</v>
      </c>
      <c r="J40" s="46" t="s">
        <v>21</v>
      </c>
      <c r="K40" s="43" t="s">
        <v>22</v>
      </c>
      <c r="L40" s="43" t="s">
        <v>23</v>
      </c>
      <c r="M40" s="47" t="s">
        <v>24</v>
      </c>
      <c r="N40" s="47"/>
      <c r="O40" s="47"/>
      <c r="P40" s="47"/>
      <c r="Q40" s="48"/>
    </row>
    <row r="41" spans="1:17" ht="16.5" thickBot="1">
      <c r="A41" s="49"/>
      <c r="B41" s="50"/>
      <c r="C41" s="51" t="s">
        <v>25</v>
      </c>
      <c r="D41" s="52"/>
      <c r="E41" s="53"/>
      <c r="F41" s="53"/>
      <c r="G41" s="52" t="s">
        <v>26</v>
      </c>
      <c r="H41" s="54" t="s">
        <v>27</v>
      </c>
      <c r="I41" s="54" t="s">
        <v>86</v>
      </c>
      <c r="J41" s="54"/>
      <c r="K41" s="52" t="s">
        <v>25</v>
      </c>
      <c r="L41" s="52"/>
      <c r="M41" s="52" t="s">
        <v>29</v>
      </c>
      <c r="N41" s="52" t="s">
        <v>30</v>
      </c>
      <c r="O41" s="52"/>
      <c r="P41" s="52"/>
      <c r="Q41" s="55" t="s">
        <v>31</v>
      </c>
    </row>
    <row r="42" spans="1:17" ht="5.25" customHeight="1">
      <c r="A42" s="56"/>
      <c r="B42" s="58"/>
      <c r="C42" s="58"/>
      <c r="D42" s="58"/>
      <c r="E42" s="59"/>
      <c r="F42" s="59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60"/>
    </row>
    <row r="43" spans="1:17" ht="24" customHeight="1">
      <c r="A43" s="61">
        <v>0.5013888888888899</v>
      </c>
      <c r="B43" s="62" t="s">
        <v>86</v>
      </c>
      <c r="C43" s="63" t="s">
        <v>32</v>
      </c>
      <c r="D43" s="64">
        <v>360</v>
      </c>
      <c r="E43" s="72" t="s">
        <v>87</v>
      </c>
      <c r="F43" s="72" t="s">
        <v>88</v>
      </c>
      <c r="G43" s="70" t="s">
        <v>89</v>
      </c>
      <c r="H43" s="66"/>
      <c r="I43" s="66">
        <v>162</v>
      </c>
      <c r="J43" s="66"/>
      <c r="K43" s="66">
        <v>56</v>
      </c>
      <c r="L43" s="67">
        <f>SUM(H43:J43)/2.3</f>
        <v>70.43478260869566</v>
      </c>
      <c r="M43" s="68">
        <v>1</v>
      </c>
      <c r="N43" s="68"/>
      <c r="O43" s="68"/>
      <c r="P43" s="68"/>
      <c r="Q43" s="69" t="s">
        <v>35</v>
      </c>
    </row>
    <row r="44" spans="1:17" ht="24" customHeight="1">
      <c r="A44" s="61">
        <v>0.472222222222223</v>
      </c>
      <c r="B44" s="84" t="s">
        <v>90</v>
      </c>
      <c r="C44" s="63" t="s">
        <v>32</v>
      </c>
      <c r="D44" s="64">
        <v>167</v>
      </c>
      <c r="E44" s="74" t="s">
        <v>58</v>
      </c>
      <c r="F44" s="74" t="s">
        <v>59</v>
      </c>
      <c r="G44" s="65" t="s">
        <v>25</v>
      </c>
      <c r="H44" s="66">
        <v>185</v>
      </c>
      <c r="I44" s="66"/>
      <c r="J44" s="66"/>
      <c r="K44" s="66">
        <v>84</v>
      </c>
      <c r="L44" s="67">
        <f>SUM(H44:J44)/2.7</f>
        <v>68.51851851851852</v>
      </c>
      <c r="M44" s="68">
        <v>2</v>
      </c>
      <c r="N44" s="68"/>
      <c r="O44" s="68"/>
      <c r="P44" s="68"/>
      <c r="Q44" s="69"/>
    </row>
    <row r="45" spans="1:17" ht="24.75" customHeight="1">
      <c r="A45" s="61">
        <v>0.45763888888888954</v>
      </c>
      <c r="B45" s="62" t="s">
        <v>86</v>
      </c>
      <c r="C45" s="63" t="s">
        <v>32</v>
      </c>
      <c r="D45" s="64">
        <v>371</v>
      </c>
      <c r="E45" s="70" t="s">
        <v>36</v>
      </c>
      <c r="F45" s="70" t="s">
        <v>37</v>
      </c>
      <c r="G45" s="65"/>
      <c r="H45" s="66"/>
      <c r="I45" s="66">
        <v>152</v>
      </c>
      <c r="J45" s="66"/>
      <c r="K45" s="66">
        <v>54</v>
      </c>
      <c r="L45" s="67">
        <f>SUM(H45:J45)/2.3</f>
        <v>66.08695652173914</v>
      </c>
      <c r="M45" s="68">
        <v>3</v>
      </c>
      <c r="N45" s="68"/>
      <c r="O45" s="68"/>
      <c r="P45" s="68"/>
      <c r="Q45" s="69" t="s">
        <v>35</v>
      </c>
    </row>
    <row r="46" spans="1:17" ht="24.75" customHeight="1">
      <c r="A46" s="61">
        <v>0.4041666666666669</v>
      </c>
      <c r="B46" s="62" t="s">
        <v>86</v>
      </c>
      <c r="C46" s="63" t="s">
        <v>32</v>
      </c>
      <c r="D46" s="64">
        <v>457</v>
      </c>
      <c r="E46" s="65" t="s">
        <v>33</v>
      </c>
      <c r="F46" s="65" t="s">
        <v>34</v>
      </c>
      <c r="G46" s="65"/>
      <c r="H46" s="66"/>
      <c r="I46" s="66">
        <v>149</v>
      </c>
      <c r="J46" s="66"/>
      <c r="K46" s="66">
        <v>52</v>
      </c>
      <c r="L46" s="67">
        <f>SUM(H46:J46)/2.3</f>
        <v>64.78260869565217</v>
      </c>
      <c r="M46" s="68">
        <v>4</v>
      </c>
      <c r="N46" s="68"/>
      <c r="O46" s="68"/>
      <c r="P46" s="68"/>
      <c r="Q46" s="69"/>
    </row>
    <row r="47" spans="1:17" ht="24" customHeight="1">
      <c r="A47" s="61">
        <v>0.37986111111111115</v>
      </c>
      <c r="B47" s="84" t="s">
        <v>90</v>
      </c>
      <c r="C47" s="63" t="s">
        <v>32</v>
      </c>
      <c r="D47" s="64">
        <v>373</v>
      </c>
      <c r="E47" s="65" t="s">
        <v>41</v>
      </c>
      <c r="F47" s="65" t="s">
        <v>42</v>
      </c>
      <c r="G47" s="65">
        <v>11</v>
      </c>
      <c r="H47" s="66">
        <v>172</v>
      </c>
      <c r="I47" s="66"/>
      <c r="J47" s="66"/>
      <c r="K47" s="66">
        <v>77</v>
      </c>
      <c r="L47" s="67">
        <f>SUM(H47:J47)/2.7</f>
        <v>63.7037037037037</v>
      </c>
      <c r="M47" s="68">
        <v>5</v>
      </c>
      <c r="N47" s="68"/>
      <c r="O47" s="68"/>
      <c r="P47" s="68"/>
      <c r="Q47" s="69"/>
    </row>
    <row r="48" spans="1:17" ht="24.75" customHeight="1">
      <c r="A48" s="61">
        <v>0.4333333333333338</v>
      </c>
      <c r="B48" s="84" t="s">
        <v>90</v>
      </c>
      <c r="C48" s="63" t="s">
        <v>32</v>
      </c>
      <c r="D48" s="64">
        <v>359</v>
      </c>
      <c r="E48" s="65" t="s">
        <v>65</v>
      </c>
      <c r="F48" s="65" t="s">
        <v>59</v>
      </c>
      <c r="G48" s="65"/>
      <c r="H48" s="66">
        <v>171</v>
      </c>
      <c r="I48" s="66"/>
      <c r="J48" s="66"/>
      <c r="K48" s="66">
        <v>80</v>
      </c>
      <c r="L48" s="67">
        <f>SUM(H48:J48)/2.7</f>
        <v>63.33333333333333</v>
      </c>
      <c r="M48" s="68">
        <v>6</v>
      </c>
      <c r="N48" s="68"/>
      <c r="O48" s="68"/>
      <c r="P48" s="68"/>
      <c r="Q48" s="69"/>
    </row>
    <row r="49" spans="1:17" ht="24.75" customHeight="1">
      <c r="A49" s="61">
        <v>0.38958333333333345</v>
      </c>
      <c r="B49" s="84" t="s">
        <v>90</v>
      </c>
      <c r="C49" s="63" t="s">
        <v>32</v>
      </c>
      <c r="D49" s="64">
        <v>253</v>
      </c>
      <c r="E49" s="70" t="s">
        <v>91</v>
      </c>
      <c r="F49" s="70" t="s">
        <v>92</v>
      </c>
      <c r="G49" s="65"/>
      <c r="H49" s="66">
        <v>171</v>
      </c>
      <c r="I49" s="66"/>
      <c r="J49" s="66"/>
      <c r="K49" s="66">
        <v>77</v>
      </c>
      <c r="L49" s="67">
        <f>SUM(H49:J49)/2.7</f>
        <v>63.33333333333333</v>
      </c>
      <c r="M49" s="68">
        <v>7</v>
      </c>
      <c r="N49" s="68"/>
      <c r="O49" s="68"/>
      <c r="P49" s="68"/>
      <c r="Q49" s="69"/>
    </row>
    <row r="50" spans="1:17" ht="24.75" customHeight="1">
      <c r="A50" s="61">
        <v>0.4138888888888892</v>
      </c>
      <c r="B50" s="62" t="s">
        <v>86</v>
      </c>
      <c r="C50" s="63" t="s">
        <v>32</v>
      </c>
      <c r="D50" s="64">
        <v>358</v>
      </c>
      <c r="E50" s="65" t="s">
        <v>45</v>
      </c>
      <c r="F50" s="70" t="s">
        <v>93</v>
      </c>
      <c r="G50" s="65"/>
      <c r="H50" s="66"/>
      <c r="I50" s="66">
        <v>145</v>
      </c>
      <c r="J50" s="66"/>
      <c r="K50" s="66">
        <v>52</v>
      </c>
      <c r="L50" s="67">
        <f>SUM(H50:J50)/2.3</f>
        <v>63.04347826086957</v>
      </c>
      <c r="M50" s="68">
        <v>8</v>
      </c>
      <c r="N50" s="68"/>
      <c r="O50" s="68"/>
      <c r="P50" s="68"/>
      <c r="Q50" s="69"/>
    </row>
    <row r="51" spans="1:17" ht="24" customHeight="1">
      <c r="A51" s="61">
        <v>0.5062500000000011</v>
      </c>
      <c r="B51" s="62" t="s">
        <v>86</v>
      </c>
      <c r="C51" s="63" t="s">
        <v>32</v>
      </c>
      <c r="D51" s="64">
        <v>464</v>
      </c>
      <c r="E51" s="70" t="s">
        <v>62</v>
      </c>
      <c r="F51" s="65" t="s">
        <v>63</v>
      </c>
      <c r="G51" s="65"/>
      <c r="H51" s="66"/>
      <c r="I51" s="66">
        <v>144</v>
      </c>
      <c r="J51" s="66"/>
      <c r="K51" s="66">
        <v>52</v>
      </c>
      <c r="L51" s="67">
        <f>SUM(H51:J51)/2.3</f>
        <v>62.60869565217392</v>
      </c>
      <c r="M51" s="68">
        <v>9</v>
      </c>
      <c r="N51" s="68"/>
      <c r="O51" s="68"/>
      <c r="P51" s="68"/>
      <c r="Q51" s="69"/>
    </row>
    <row r="52" spans="1:17" ht="24" customHeight="1">
      <c r="A52" s="61">
        <v>0.4625000000000007</v>
      </c>
      <c r="B52" s="62" t="s">
        <v>86</v>
      </c>
      <c r="C52" s="63" t="s">
        <v>32</v>
      </c>
      <c r="D52" s="64">
        <v>615</v>
      </c>
      <c r="E52" s="65" t="s">
        <v>56</v>
      </c>
      <c r="F52" s="65" t="s">
        <v>57</v>
      </c>
      <c r="G52" s="65"/>
      <c r="H52" s="66"/>
      <c r="I52" s="66">
        <v>142</v>
      </c>
      <c r="J52" s="66"/>
      <c r="K52" s="66">
        <v>50</v>
      </c>
      <c r="L52" s="67">
        <f>SUM(H52:J52)/2.3</f>
        <v>61.739130434782616</v>
      </c>
      <c r="M52" s="68">
        <v>10</v>
      </c>
      <c r="N52" s="68"/>
      <c r="O52" s="68"/>
      <c r="P52" s="68"/>
      <c r="Q52" s="69"/>
    </row>
    <row r="53" spans="1:17" ht="24" customHeight="1">
      <c r="A53" s="61">
        <v>0.375</v>
      </c>
      <c r="B53" s="84" t="s">
        <v>90</v>
      </c>
      <c r="C53" s="63" t="s">
        <v>32</v>
      </c>
      <c r="D53" s="64">
        <v>72</v>
      </c>
      <c r="E53" s="72" t="s">
        <v>64</v>
      </c>
      <c r="F53" s="74" t="s">
        <v>59</v>
      </c>
      <c r="G53" s="65">
        <v>15</v>
      </c>
      <c r="H53" s="66">
        <v>165</v>
      </c>
      <c r="I53" s="66"/>
      <c r="J53" s="66"/>
      <c r="K53" s="66">
        <v>75</v>
      </c>
      <c r="L53" s="67">
        <f>SUM(H53:J53)/2.7</f>
        <v>61.11111111111111</v>
      </c>
      <c r="M53" s="68">
        <v>11</v>
      </c>
      <c r="N53" s="68"/>
      <c r="O53" s="68"/>
      <c r="P53" s="68"/>
      <c r="Q53" s="69"/>
    </row>
    <row r="54" spans="1:17" ht="24.75" customHeight="1">
      <c r="A54" s="61">
        <v>0.43819444444444494</v>
      </c>
      <c r="B54" s="62" t="s">
        <v>86</v>
      </c>
      <c r="C54" s="63" t="s">
        <v>32</v>
      </c>
      <c r="D54" s="64">
        <v>367</v>
      </c>
      <c r="E54" s="65" t="s">
        <v>51</v>
      </c>
      <c r="F54" s="65" t="s">
        <v>52</v>
      </c>
      <c r="G54" s="65"/>
      <c r="H54" s="66"/>
      <c r="I54" s="66">
        <v>140</v>
      </c>
      <c r="J54" s="66"/>
      <c r="K54" s="66">
        <v>50</v>
      </c>
      <c r="L54" s="67">
        <f>SUM(H54:J54)/2.3</f>
        <v>60.86956521739131</v>
      </c>
      <c r="M54" s="68" t="s">
        <v>94</v>
      </c>
      <c r="N54" s="68"/>
      <c r="O54" s="68"/>
      <c r="P54" s="68"/>
      <c r="Q54" s="69"/>
    </row>
    <row r="55" spans="1:17" ht="24" customHeight="1">
      <c r="A55" s="61">
        <v>0.46736111111111184</v>
      </c>
      <c r="B55" s="62" t="s">
        <v>86</v>
      </c>
      <c r="C55" s="63" t="s">
        <v>32</v>
      </c>
      <c r="D55" s="64">
        <v>482</v>
      </c>
      <c r="E55" s="73" t="s">
        <v>47</v>
      </c>
      <c r="F55" s="70" t="s">
        <v>48</v>
      </c>
      <c r="G55" s="65"/>
      <c r="H55" s="66"/>
      <c r="I55" s="66">
        <v>140</v>
      </c>
      <c r="J55" s="66"/>
      <c r="K55" s="66">
        <v>50</v>
      </c>
      <c r="L55" s="67">
        <f>SUM(H55:J55)/2.3</f>
        <v>60.86956521739131</v>
      </c>
      <c r="M55" s="68" t="s">
        <v>94</v>
      </c>
      <c r="N55" s="68"/>
      <c r="O55" s="68"/>
      <c r="P55" s="68"/>
      <c r="Q55" s="69"/>
    </row>
    <row r="56" spans="1:17" ht="24.75" customHeight="1">
      <c r="A56" s="61">
        <v>0.39930555555555575</v>
      </c>
      <c r="B56" s="62" t="s">
        <v>86</v>
      </c>
      <c r="C56" s="63" t="s">
        <v>32</v>
      </c>
      <c r="D56" s="64">
        <v>622</v>
      </c>
      <c r="E56" s="65" t="s">
        <v>38</v>
      </c>
      <c r="F56" s="65" t="s">
        <v>39</v>
      </c>
      <c r="G56" s="65">
        <v>7</v>
      </c>
      <c r="H56" s="66"/>
      <c r="I56" s="66">
        <v>140</v>
      </c>
      <c r="J56" s="66"/>
      <c r="K56" s="66">
        <v>48</v>
      </c>
      <c r="L56" s="67">
        <f>SUM(H56:J56)/2.3</f>
        <v>60.86956521739131</v>
      </c>
      <c r="M56" s="68">
        <v>14</v>
      </c>
      <c r="N56" s="68"/>
      <c r="O56" s="68"/>
      <c r="P56" s="68"/>
      <c r="Q56" s="69"/>
    </row>
    <row r="57" spans="1:17" ht="24.75" customHeight="1">
      <c r="A57" s="61">
        <v>0.5208333333333345</v>
      </c>
      <c r="B57" s="84" t="s">
        <v>90</v>
      </c>
      <c r="C57" s="63" t="s">
        <v>32</v>
      </c>
      <c r="D57" s="64">
        <v>71</v>
      </c>
      <c r="E57" s="74" t="s">
        <v>71</v>
      </c>
      <c r="F57" s="74" t="s">
        <v>59</v>
      </c>
      <c r="G57" s="65">
        <v>22</v>
      </c>
      <c r="H57" s="66">
        <v>163</v>
      </c>
      <c r="I57" s="66"/>
      <c r="J57" s="66"/>
      <c r="K57" s="66">
        <v>75</v>
      </c>
      <c r="L57" s="67">
        <f>SUM(H57:J57)/2.7</f>
        <v>60.37037037037037</v>
      </c>
      <c r="M57" s="68">
        <v>15</v>
      </c>
      <c r="N57" s="68"/>
      <c r="O57" s="68"/>
      <c r="P57" s="68"/>
      <c r="Q57" s="69"/>
    </row>
    <row r="58" spans="1:17" ht="24.75" customHeight="1">
      <c r="A58" s="61">
        <v>0.40902777777777805</v>
      </c>
      <c r="B58" s="62" t="s">
        <v>86</v>
      </c>
      <c r="C58" s="63" t="s">
        <v>32</v>
      </c>
      <c r="D58" s="64">
        <v>462</v>
      </c>
      <c r="E58" s="72" t="s">
        <v>53</v>
      </c>
      <c r="F58" s="72" t="s">
        <v>95</v>
      </c>
      <c r="G58" s="65" t="s">
        <v>55</v>
      </c>
      <c r="H58" s="66"/>
      <c r="I58" s="66">
        <v>137</v>
      </c>
      <c r="J58" s="66"/>
      <c r="K58" s="66">
        <v>50</v>
      </c>
      <c r="L58" s="67">
        <f>SUM(H58:J58)/2.3</f>
        <v>59.56521739130435</v>
      </c>
      <c r="M58" s="68">
        <v>16</v>
      </c>
      <c r="N58" s="68"/>
      <c r="O58" s="68"/>
      <c r="P58" s="68"/>
      <c r="Q58" s="69"/>
    </row>
    <row r="59" spans="1:17" ht="24.75" customHeight="1">
      <c r="A59" s="61">
        <v>0.3944444444444446</v>
      </c>
      <c r="B59" s="62" t="s">
        <v>86</v>
      </c>
      <c r="C59" s="63" t="s">
        <v>32</v>
      </c>
      <c r="D59" s="64">
        <v>200</v>
      </c>
      <c r="E59" s="72" t="s">
        <v>96</v>
      </c>
      <c r="F59" s="72" t="s">
        <v>97</v>
      </c>
      <c r="G59" s="65" t="s">
        <v>98</v>
      </c>
      <c r="H59" s="66"/>
      <c r="I59" s="66">
        <v>136</v>
      </c>
      <c r="J59" s="66"/>
      <c r="K59" s="66">
        <v>46</v>
      </c>
      <c r="L59" s="67">
        <f>SUM(H59:J59)/2.3</f>
        <v>59.1304347826087</v>
      </c>
      <c r="M59" s="68">
        <v>17</v>
      </c>
      <c r="N59" s="68"/>
      <c r="O59" s="68"/>
      <c r="P59" s="68"/>
      <c r="Q59" s="69"/>
    </row>
    <row r="60" spans="1:17" ht="24.75" customHeight="1">
      <c r="A60" s="61">
        <v>0.44791666666666724</v>
      </c>
      <c r="B60" s="62" t="s">
        <v>86</v>
      </c>
      <c r="C60" s="63" t="s">
        <v>32</v>
      </c>
      <c r="D60" s="64">
        <v>283</v>
      </c>
      <c r="E60" s="65" t="s">
        <v>49</v>
      </c>
      <c r="F60" s="65" t="s">
        <v>50</v>
      </c>
      <c r="G60" s="65"/>
      <c r="H60" s="66"/>
      <c r="I60" s="66">
        <v>132</v>
      </c>
      <c r="J60" s="66"/>
      <c r="K60" s="66">
        <v>46</v>
      </c>
      <c r="L60" s="67">
        <f>SUM(H60:J60)/2.3</f>
        <v>57.39130434782609</v>
      </c>
      <c r="M60" s="68">
        <v>18</v>
      </c>
      <c r="N60" s="68"/>
      <c r="O60" s="68"/>
      <c r="P60" s="68"/>
      <c r="Q60" s="69"/>
    </row>
    <row r="61" spans="1:17" ht="24.75" customHeight="1">
      <c r="A61" s="61">
        <v>0.4527777777777784</v>
      </c>
      <c r="B61" s="62" t="s">
        <v>86</v>
      </c>
      <c r="C61" s="63" t="s">
        <v>32</v>
      </c>
      <c r="D61" s="64">
        <v>372</v>
      </c>
      <c r="E61" s="70" t="s">
        <v>60</v>
      </c>
      <c r="F61" s="70" t="s">
        <v>61</v>
      </c>
      <c r="G61" s="65"/>
      <c r="H61" s="66"/>
      <c r="I61" s="66">
        <v>130</v>
      </c>
      <c r="J61" s="66"/>
      <c r="K61" s="66">
        <v>46</v>
      </c>
      <c r="L61" s="67">
        <f>SUM(H61:J61)/2.3</f>
        <v>56.52173913043479</v>
      </c>
      <c r="M61" s="68">
        <v>19</v>
      </c>
      <c r="N61" s="68"/>
      <c r="O61" s="68"/>
      <c r="P61" s="68"/>
      <c r="Q61" s="69"/>
    </row>
    <row r="62" spans="1:17" ht="24.75" customHeight="1">
      <c r="A62" s="61">
        <v>0.5256944444444457</v>
      </c>
      <c r="B62" s="62" t="s">
        <v>86</v>
      </c>
      <c r="C62" s="63" t="s">
        <v>32</v>
      </c>
      <c r="D62" s="64">
        <v>955</v>
      </c>
      <c r="E62" s="70" t="s">
        <v>66</v>
      </c>
      <c r="F62" s="70" t="s">
        <v>67</v>
      </c>
      <c r="G62" s="70" t="s">
        <v>68</v>
      </c>
      <c r="H62" s="66"/>
      <c r="I62" s="66">
        <v>128</v>
      </c>
      <c r="J62" s="66"/>
      <c r="K62" s="66">
        <v>46</v>
      </c>
      <c r="L62" s="67">
        <f>SUM(H62:J62)/2.3</f>
        <v>55.652173913043484</v>
      </c>
      <c r="M62" s="68">
        <v>20</v>
      </c>
      <c r="N62" s="68"/>
      <c r="O62" s="68"/>
      <c r="P62" s="68"/>
      <c r="Q62" s="69"/>
    </row>
    <row r="63" spans="1:17" ht="24.75" customHeight="1">
      <c r="A63" s="61">
        <v>0.3847222222222223</v>
      </c>
      <c r="B63" s="84" t="s">
        <v>90</v>
      </c>
      <c r="C63" s="63" t="s">
        <v>32</v>
      </c>
      <c r="D63" s="64">
        <v>467</v>
      </c>
      <c r="E63" s="70" t="s">
        <v>69</v>
      </c>
      <c r="F63" s="70" t="s">
        <v>70</v>
      </c>
      <c r="G63" s="70"/>
      <c r="H63" s="66">
        <v>122</v>
      </c>
      <c r="I63" s="66"/>
      <c r="J63" s="66"/>
      <c r="K63" s="66">
        <v>62</v>
      </c>
      <c r="L63" s="67">
        <f>SUM(H63:J63)/2.7</f>
        <v>45.18518518518518</v>
      </c>
      <c r="M63" s="68">
        <v>21</v>
      </c>
      <c r="N63" s="68"/>
      <c r="O63" s="68"/>
      <c r="P63" s="68"/>
      <c r="Q63" s="69"/>
    </row>
    <row r="64" spans="1:17" ht="24.75" customHeight="1">
      <c r="A64" s="61">
        <v>0.4430555555555561</v>
      </c>
      <c r="B64" s="62" t="s">
        <v>86</v>
      </c>
      <c r="C64" s="63" t="s">
        <v>32</v>
      </c>
      <c r="D64" s="64">
        <v>369</v>
      </c>
      <c r="E64" s="65" t="s">
        <v>76</v>
      </c>
      <c r="F64" s="65" t="s">
        <v>77</v>
      </c>
      <c r="G64" s="65"/>
      <c r="H64" s="66"/>
      <c r="I64" s="75" t="s">
        <v>78</v>
      </c>
      <c r="J64" s="66"/>
      <c r="K64" s="66"/>
      <c r="L64" s="67">
        <f aca="true" t="shared" si="0" ref="L64:L69">SUM(H64:J64)/2.3</f>
        <v>0</v>
      </c>
      <c r="M64" s="68" t="s">
        <v>78</v>
      </c>
      <c r="N64" s="68"/>
      <c r="O64" s="68"/>
      <c r="P64" s="68"/>
      <c r="Q64" s="69"/>
    </row>
    <row r="65" spans="1:17" ht="24" customHeight="1">
      <c r="A65" s="61">
        <v>0.4916666666666676</v>
      </c>
      <c r="B65" s="62" t="s">
        <v>86</v>
      </c>
      <c r="C65" s="63" t="s">
        <v>32</v>
      </c>
      <c r="D65" s="64">
        <v>237</v>
      </c>
      <c r="E65" s="74" t="s">
        <v>99</v>
      </c>
      <c r="F65" s="74" t="s">
        <v>100</v>
      </c>
      <c r="G65" s="65"/>
      <c r="H65" s="66"/>
      <c r="I65" s="75" t="s">
        <v>78</v>
      </c>
      <c r="J65" s="66"/>
      <c r="K65" s="66"/>
      <c r="L65" s="67">
        <f t="shared" si="0"/>
        <v>0</v>
      </c>
      <c r="M65" s="68" t="s">
        <v>78</v>
      </c>
      <c r="N65" s="68"/>
      <c r="O65" s="68"/>
      <c r="P65" s="68"/>
      <c r="Q65" s="69"/>
    </row>
    <row r="66" spans="1:17" ht="24" customHeight="1">
      <c r="A66" s="61">
        <v>0.4965277777777788</v>
      </c>
      <c r="B66" s="62" t="s">
        <v>86</v>
      </c>
      <c r="C66" s="63" t="s">
        <v>32</v>
      </c>
      <c r="D66" s="64">
        <v>376</v>
      </c>
      <c r="E66" s="70" t="s">
        <v>101</v>
      </c>
      <c r="F66" s="70" t="s">
        <v>102</v>
      </c>
      <c r="G66" s="70">
        <v>7</v>
      </c>
      <c r="H66" s="66"/>
      <c r="I66" s="75" t="s">
        <v>75</v>
      </c>
      <c r="J66" s="66"/>
      <c r="K66" s="66"/>
      <c r="L66" s="67">
        <f t="shared" si="0"/>
        <v>0</v>
      </c>
      <c r="M66" s="68" t="s">
        <v>75</v>
      </c>
      <c r="N66" s="68"/>
      <c r="O66" s="68"/>
      <c r="P66" s="68"/>
      <c r="Q66" s="69"/>
    </row>
    <row r="67" spans="1:17" ht="24" customHeight="1">
      <c r="A67" s="61">
        <v>0.5111111111111122</v>
      </c>
      <c r="B67" s="62" t="s">
        <v>86</v>
      </c>
      <c r="C67" s="63" t="s">
        <v>32</v>
      </c>
      <c r="D67" s="64">
        <v>919</v>
      </c>
      <c r="E67" s="72" t="s">
        <v>103</v>
      </c>
      <c r="F67" s="72" t="s">
        <v>104</v>
      </c>
      <c r="G67" s="70">
        <v>9</v>
      </c>
      <c r="H67" s="66"/>
      <c r="I67" s="75" t="s">
        <v>75</v>
      </c>
      <c r="J67" s="66"/>
      <c r="K67" s="66"/>
      <c r="L67" s="67">
        <f t="shared" si="0"/>
        <v>0</v>
      </c>
      <c r="M67" s="68" t="s">
        <v>75</v>
      </c>
      <c r="N67" s="68"/>
      <c r="O67" s="68"/>
      <c r="P67" s="68"/>
      <c r="Q67" s="69"/>
    </row>
    <row r="68" spans="1:17" ht="24" customHeight="1">
      <c r="A68" s="61">
        <v>0.5159722222222234</v>
      </c>
      <c r="B68" s="62" t="s">
        <v>86</v>
      </c>
      <c r="C68" s="63" t="s">
        <v>32</v>
      </c>
      <c r="D68" s="64">
        <v>110</v>
      </c>
      <c r="E68" s="70" t="s">
        <v>105</v>
      </c>
      <c r="F68" s="70" t="s">
        <v>106</v>
      </c>
      <c r="G68" s="70"/>
      <c r="H68" s="66"/>
      <c r="I68" s="75" t="s">
        <v>75</v>
      </c>
      <c r="J68" s="66"/>
      <c r="K68" s="66"/>
      <c r="L68" s="67">
        <f t="shared" si="0"/>
        <v>0</v>
      </c>
      <c r="M68" s="68" t="s">
        <v>75</v>
      </c>
      <c r="N68" s="68"/>
      <c r="O68" s="68"/>
      <c r="P68" s="68"/>
      <c r="Q68" s="69"/>
    </row>
    <row r="69" spans="1:17" ht="24" customHeight="1">
      <c r="A69" s="61">
        <v>0.47708333333333414</v>
      </c>
      <c r="B69" s="62" t="s">
        <v>86</v>
      </c>
      <c r="C69" s="63" t="s">
        <v>32</v>
      </c>
      <c r="D69" s="64">
        <v>167</v>
      </c>
      <c r="E69" s="74" t="s">
        <v>58</v>
      </c>
      <c r="F69" s="74" t="s">
        <v>59</v>
      </c>
      <c r="G69" s="65" t="s">
        <v>25</v>
      </c>
      <c r="H69" s="66"/>
      <c r="I69" s="75" t="s">
        <v>75</v>
      </c>
      <c r="J69" s="66"/>
      <c r="K69" s="66"/>
      <c r="L69" s="67">
        <f t="shared" si="0"/>
        <v>0</v>
      </c>
      <c r="M69" s="68" t="s">
        <v>75</v>
      </c>
      <c r="N69" s="68"/>
      <c r="O69" s="68"/>
      <c r="P69" s="68"/>
      <c r="Q69" s="69"/>
    </row>
    <row r="70" spans="1:17" ht="15.75">
      <c r="A70" s="61">
        <v>0.5305555555555568</v>
      </c>
      <c r="B70" s="74" t="s">
        <v>79</v>
      </c>
      <c r="C70" s="74"/>
      <c r="D70" s="74"/>
      <c r="E70" s="74"/>
      <c r="F70" s="74"/>
      <c r="G70" s="74"/>
      <c r="H70" s="66"/>
      <c r="I70" s="66"/>
      <c r="J70" s="66"/>
      <c r="K70" s="66"/>
      <c r="L70" s="67"/>
      <c r="M70" s="68"/>
      <c r="N70" s="68"/>
      <c r="O70" s="68"/>
      <c r="P70" s="68"/>
      <c r="Q70" s="69"/>
    </row>
    <row r="71" spans="1:17" ht="5.25" customHeight="1" thickBot="1">
      <c r="A71" s="85"/>
      <c r="B71" s="86"/>
      <c r="C71" s="87"/>
      <c r="D71" s="87"/>
      <c r="E71" s="87"/>
      <c r="F71" s="87"/>
      <c r="G71" s="87"/>
      <c r="H71" s="88"/>
      <c r="I71" s="88"/>
      <c r="J71" s="88"/>
      <c r="K71" s="88"/>
      <c r="L71" s="89"/>
      <c r="M71" s="90"/>
      <c r="N71" s="90"/>
      <c r="O71" s="90"/>
      <c r="P71" s="90"/>
      <c r="Q71" s="91"/>
    </row>
    <row r="72" spans="1:17" ht="5.25" customHeight="1" thickBot="1">
      <c r="A72" s="92" t="s">
        <v>25</v>
      </c>
      <c r="B72" s="93" t="s">
        <v>25</v>
      </c>
      <c r="C72" s="93"/>
      <c r="D72" s="93"/>
      <c r="E72" s="93"/>
      <c r="F72" s="93"/>
      <c r="G72" s="93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ht="26.25" thickBot="1">
      <c r="A73" s="1" t="s">
        <v>0</v>
      </c>
      <c r="B73" s="2"/>
      <c r="C73" s="2"/>
      <c r="D73" s="2"/>
      <c r="E73" s="2"/>
      <c r="F73" s="2"/>
      <c r="G73" s="3" t="s">
        <v>1</v>
      </c>
      <c r="H73" s="3"/>
      <c r="I73" s="3"/>
      <c r="J73" s="3"/>
      <c r="K73" s="3"/>
      <c r="L73" s="4"/>
      <c r="M73" s="5" t="s">
        <v>2</v>
      </c>
      <c r="N73" s="6"/>
      <c r="O73" s="6"/>
      <c r="P73" s="7">
        <v>4</v>
      </c>
      <c r="Q73" s="8">
        <v>4</v>
      </c>
    </row>
    <row r="74" spans="1:17" ht="20.25" thickBot="1">
      <c r="A74" s="9" t="s">
        <v>3</v>
      </c>
      <c r="B74" s="10"/>
      <c r="C74" s="10"/>
      <c r="D74" s="10"/>
      <c r="E74" s="10"/>
      <c r="F74" s="10"/>
      <c r="G74" s="11" t="s">
        <v>4</v>
      </c>
      <c r="H74" s="83" t="s">
        <v>107</v>
      </c>
      <c r="I74" s="83"/>
      <c r="J74" s="83"/>
      <c r="K74" s="83"/>
      <c r="L74" s="13"/>
      <c r="M74" s="14" t="s">
        <v>6</v>
      </c>
      <c r="N74" s="15"/>
      <c r="O74" s="16"/>
      <c r="P74" s="17">
        <f>SUM(L82:L89)/Q73</f>
        <v>58.74379652605459</v>
      </c>
      <c r="Q74" s="18"/>
    </row>
    <row r="75" spans="1:17" ht="19.5" thickBot="1">
      <c r="A75" s="9" t="s">
        <v>108</v>
      </c>
      <c r="B75" s="10"/>
      <c r="C75" s="10"/>
      <c r="D75" s="10"/>
      <c r="E75" s="10"/>
      <c r="F75" s="10"/>
      <c r="G75" s="19" t="s">
        <v>8</v>
      </c>
      <c r="H75" s="94" t="s">
        <v>109</v>
      </c>
      <c r="I75" s="94"/>
      <c r="J75" s="94"/>
      <c r="K75" s="94"/>
      <c r="L75" s="95"/>
      <c r="M75" s="21"/>
      <c r="N75" s="22"/>
      <c r="O75" s="23" t="s">
        <v>110</v>
      </c>
      <c r="P75" s="23"/>
      <c r="Q75" s="24"/>
    </row>
    <row r="76" spans="1:17" ht="19.5" customHeight="1">
      <c r="A76" s="25" t="s">
        <v>11</v>
      </c>
      <c r="B76" s="26"/>
      <c r="C76" s="26"/>
      <c r="D76" s="26"/>
      <c r="E76" s="26"/>
      <c r="F76" s="27"/>
      <c r="G76" s="28"/>
      <c r="H76" s="29" t="s">
        <v>12</v>
      </c>
      <c r="I76" s="29"/>
      <c r="J76" s="30"/>
      <c r="K76" s="30"/>
      <c r="L76" s="31"/>
      <c r="M76" s="32"/>
      <c r="N76" s="32"/>
      <c r="O76" s="33"/>
      <c r="P76" s="33"/>
      <c r="Q76" s="24"/>
    </row>
    <row r="77" spans="1:17" ht="18" thickBot="1">
      <c r="A77" s="34" t="s">
        <v>111</v>
      </c>
      <c r="B77" s="35"/>
      <c r="C77" s="35"/>
      <c r="D77" s="35"/>
      <c r="E77" s="35"/>
      <c r="F77" s="36"/>
      <c r="G77" s="37"/>
      <c r="H77" s="37"/>
      <c r="I77" s="37"/>
      <c r="J77" s="37"/>
      <c r="K77" s="37"/>
      <c r="L77" s="37"/>
      <c r="M77" s="37"/>
      <c r="N77" s="37"/>
      <c r="O77" s="33"/>
      <c r="P77" s="33"/>
      <c r="Q77" s="24"/>
    </row>
    <row r="78" spans="1:35" ht="5.25" customHeight="1" thickBot="1">
      <c r="A78" s="38"/>
      <c r="B78" s="39"/>
      <c r="C78" s="39"/>
      <c r="D78" s="39"/>
      <c r="E78" s="39"/>
      <c r="F78" s="39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1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</row>
    <row r="79" spans="1:35" ht="15.75">
      <c r="A79" s="42" t="s">
        <v>14</v>
      </c>
      <c r="B79" s="43" t="s">
        <v>15</v>
      </c>
      <c r="C79" s="43" t="s">
        <v>16</v>
      </c>
      <c r="D79" s="43" t="s">
        <v>17</v>
      </c>
      <c r="E79" s="44" t="s">
        <v>18</v>
      </c>
      <c r="F79" s="44" t="s">
        <v>19</v>
      </c>
      <c r="G79" s="45" t="s">
        <v>20</v>
      </c>
      <c r="H79" s="46" t="s">
        <v>21</v>
      </c>
      <c r="I79" s="46" t="s">
        <v>21</v>
      </c>
      <c r="J79" s="46" t="s">
        <v>21</v>
      </c>
      <c r="K79" s="43" t="s">
        <v>22</v>
      </c>
      <c r="L79" s="43" t="s">
        <v>23</v>
      </c>
      <c r="M79" s="47" t="s">
        <v>24</v>
      </c>
      <c r="N79" s="47"/>
      <c r="O79" s="47"/>
      <c r="P79" s="47"/>
      <c r="Q79" s="48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</row>
    <row r="80" spans="1:17" ht="16.5" thickBot="1">
      <c r="A80" s="49"/>
      <c r="B80" s="50"/>
      <c r="C80" s="51" t="s">
        <v>25</v>
      </c>
      <c r="D80" s="52"/>
      <c r="E80" s="53"/>
      <c r="F80" s="53"/>
      <c r="G80" s="52" t="s">
        <v>26</v>
      </c>
      <c r="H80" s="54" t="s">
        <v>112</v>
      </c>
      <c r="I80" s="54" t="s">
        <v>113</v>
      </c>
      <c r="J80" s="54"/>
      <c r="K80" s="52" t="s">
        <v>25</v>
      </c>
      <c r="L80" s="52"/>
      <c r="M80" s="52" t="s">
        <v>29</v>
      </c>
      <c r="N80" s="52" t="s">
        <v>30</v>
      </c>
      <c r="O80" s="52"/>
      <c r="P80" s="52"/>
      <c r="Q80" s="55" t="s">
        <v>31</v>
      </c>
    </row>
    <row r="81" spans="1:17" ht="6" customHeight="1">
      <c r="A81" s="56"/>
      <c r="B81" s="58"/>
      <c r="C81" s="58"/>
      <c r="D81" s="58"/>
      <c r="E81" s="59"/>
      <c r="F81" s="59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60"/>
    </row>
    <row r="82" spans="1:17" ht="25.5" customHeight="1">
      <c r="A82" s="61">
        <v>0.5784722222222155</v>
      </c>
      <c r="B82" s="97" t="s">
        <v>113</v>
      </c>
      <c r="C82" s="63" t="s">
        <v>32</v>
      </c>
      <c r="D82" s="64">
        <v>463</v>
      </c>
      <c r="E82" s="65" t="s">
        <v>114</v>
      </c>
      <c r="F82" s="65" t="s">
        <v>63</v>
      </c>
      <c r="G82" s="65"/>
      <c r="H82" s="75"/>
      <c r="I82" s="75">
        <v>189</v>
      </c>
      <c r="J82" s="75"/>
      <c r="K82" s="66">
        <v>48</v>
      </c>
      <c r="L82" s="67">
        <f>SUM(H82:J82)/3.1</f>
        <v>60.96774193548387</v>
      </c>
      <c r="M82" s="68">
        <v>1</v>
      </c>
      <c r="N82" s="68"/>
      <c r="O82" s="68"/>
      <c r="P82" s="68"/>
      <c r="Q82" s="69" t="s">
        <v>115</v>
      </c>
    </row>
    <row r="83" spans="1:17" ht="25.5" customHeight="1">
      <c r="A83" s="61">
        <v>0.5729166666666613</v>
      </c>
      <c r="B83" s="98" t="s">
        <v>116</v>
      </c>
      <c r="C83" s="63" t="s">
        <v>32</v>
      </c>
      <c r="D83" s="64">
        <v>267</v>
      </c>
      <c r="E83" s="72" t="s">
        <v>117</v>
      </c>
      <c r="F83" s="72" t="s">
        <v>118</v>
      </c>
      <c r="G83" s="70" t="s">
        <v>119</v>
      </c>
      <c r="H83" s="75">
        <v>153</v>
      </c>
      <c r="I83" s="75"/>
      <c r="J83" s="75"/>
      <c r="K83" s="66">
        <v>55</v>
      </c>
      <c r="L83" s="67">
        <f>SUM(H83:J83)/2.6</f>
        <v>58.84615384615385</v>
      </c>
      <c r="M83" s="68">
        <v>2</v>
      </c>
      <c r="N83" s="68"/>
      <c r="O83" s="68"/>
      <c r="P83" s="68"/>
      <c r="Q83" s="69" t="s">
        <v>120</v>
      </c>
    </row>
    <row r="84" spans="1:17" ht="25.5" customHeight="1">
      <c r="A84" s="61">
        <v>0.6173611111110949</v>
      </c>
      <c r="B84" s="97" t="s">
        <v>113</v>
      </c>
      <c r="C84" s="63" t="s">
        <v>32</v>
      </c>
      <c r="D84" s="64">
        <v>43</v>
      </c>
      <c r="E84" s="74" t="s">
        <v>121</v>
      </c>
      <c r="F84" s="74" t="s">
        <v>122</v>
      </c>
      <c r="G84" s="65"/>
      <c r="H84" s="75"/>
      <c r="I84" s="75">
        <v>179</v>
      </c>
      <c r="J84" s="75"/>
      <c r="K84" s="66">
        <v>44</v>
      </c>
      <c r="L84" s="67">
        <f>SUM(H84:J84)/3.1</f>
        <v>57.74193548387097</v>
      </c>
      <c r="M84" s="68">
        <v>3</v>
      </c>
      <c r="N84" s="68"/>
      <c r="O84" s="68"/>
      <c r="P84" s="68"/>
      <c r="Q84" s="69" t="s">
        <v>115</v>
      </c>
    </row>
    <row r="85" spans="1:17" ht="25.5" customHeight="1">
      <c r="A85" s="61">
        <v>0.622916666666649</v>
      </c>
      <c r="B85" s="97" t="s">
        <v>123</v>
      </c>
      <c r="C85" s="63" t="s">
        <v>32</v>
      </c>
      <c r="D85" s="64">
        <v>451</v>
      </c>
      <c r="E85" s="72" t="s">
        <v>124</v>
      </c>
      <c r="F85" s="70" t="s">
        <v>125</v>
      </c>
      <c r="G85" s="65">
        <v>23</v>
      </c>
      <c r="H85" s="75"/>
      <c r="I85" s="75">
        <v>178</v>
      </c>
      <c r="J85" s="75"/>
      <c r="K85" s="66">
        <v>44</v>
      </c>
      <c r="L85" s="67">
        <f>SUM(H85:J85)/3.1</f>
        <v>57.41935483870967</v>
      </c>
      <c r="M85" s="68">
        <v>4</v>
      </c>
      <c r="N85" s="68"/>
      <c r="O85" s="68"/>
      <c r="P85" s="68"/>
      <c r="Q85" s="69"/>
    </row>
    <row r="86" spans="1:17" ht="25.5" customHeight="1">
      <c r="A86" s="61">
        <v>0.5451388888888903</v>
      </c>
      <c r="B86" s="98" t="s">
        <v>116</v>
      </c>
      <c r="C86" s="63" t="s">
        <v>32</v>
      </c>
      <c r="D86" s="64">
        <v>71</v>
      </c>
      <c r="E86" s="74" t="s">
        <v>71</v>
      </c>
      <c r="F86" s="74" t="s">
        <v>59</v>
      </c>
      <c r="G86" s="65">
        <v>22</v>
      </c>
      <c r="H86" s="75" t="s">
        <v>75</v>
      </c>
      <c r="I86" s="75"/>
      <c r="J86" s="75"/>
      <c r="K86" s="66"/>
      <c r="L86" s="67">
        <f>SUM(H86:J86)/2.6</f>
        <v>0</v>
      </c>
      <c r="M86" s="68" t="s">
        <v>75</v>
      </c>
      <c r="N86" s="68"/>
      <c r="O86" s="68"/>
      <c r="P86" s="68"/>
      <c r="Q86" s="69"/>
    </row>
    <row r="87" spans="1:17" ht="25.5" customHeight="1">
      <c r="A87" s="61">
        <v>0.5618055555555529</v>
      </c>
      <c r="B87" s="98" t="s">
        <v>116</v>
      </c>
      <c r="C87" s="63" t="s">
        <v>32</v>
      </c>
      <c r="D87" s="64">
        <v>919</v>
      </c>
      <c r="E87" s="72" t="s">
        <v>103</v>
      </c>
      <c r="F87" s="72" t="s">
        <v>104</v>
      </c>
      <c r="G87" s="70">
        <v>9</v>
      </c>
      <c r="H87" s="75" t="s">
        <v>75</v>
      </c>
      <c r="I87" s="75"/>
      <c r="J87" s="75"/>
      <c r="K87" s="66"/>
      <c r="L87" s="67">
        <f>SUM(H87:J87)/2.6</f>
        <v>0</v>
      </c>
      <c r="M87" s="68" t="s">
        <v>75</v>
      </c>
      <c r="N87" s="68"/>
      <c r="O87" s="68"/>
      <c r="P87" s="68"/>
      <c r="Q87" s="69"/>
    </row>
    <row r="88" spans="1:17" ht="25.5" customHeight="1">
      <c r="A88" s="61">
        <v>0.5673611111111071</v>
      </c>
      <c r="B88" s="98" t="s">
        <v>116</v>
      </c>
      <c r="C88" s="63" t="s">
        <v>32</v>
      </c>
      <c r="D88" s="64">
        <v>110</v>
      </c>
      <c r="E88" s="70" t="s">
        <v>105</v>
      </c>
      <c r="F88" s="70" t="s">
        <v>106</v>
      </c>
      <c r="G88" s="70"/>
      <c r="H88" s="75" t="s">
        <v>75</v>
      </c>
      <c r="I88" s="75"/>
      <c r="J88" s="75"/>
      <c r="K88" s="66"/>
      <c r="L88" s="67">
        <f>SUM(H88:J88)/2.6</f>
        <v>0</v>
      </c>
      <c r="M88" s="68" t="s">
        <v>75</v>
      </c>
      <c r="N88" s="68"/>
      <c r="O88" s="68"/>
      <c r="P88" s="68"/>
      <c r="Q88" s="69"/>
    </row>
    <row r="89" spans="1:17" ht="15.75">
      <c r="A89" s="61">
        <v>0.6284722222222032</v>
      </c>
      <c r="B89" s="74" t="s">
        <v>79</v>
      </c>
      <c r="C89" s="63"/>
      <c r="D89" s="64"/>
      <c r="E89" s="72"/>
      <c r="F89" s="72"/>
      <c r="G89" s="65"/>
      <c r="H89" s="75"/>
      <c r="I89" s="75"/>
      <c r="J89" s="75"/>
      <c r="K89" s="66"/>
      <c r="L89" s="67"/>
      <c r="M89" s="68"/>
      <c r="N89" s="68"/>
      <c r="O89" s="68"/>
      <c r="P89" s="68"/>
      <c r="Q89" s="69"/>
    </row>
    <row r="90" spans="1:17" ht="6.75" customHeight="1" thickBot="1">
      <c r="A90" s="99" t="s">
        <v>25</v>
      </c>
      <c r="B90" s="78"/>
      <c r="C90" s="78"/>
      <c r="D90" s="78"/>
      <c r="E90" s="78" t="s">
        <v>25</v>
      </c>
      <c r="F90" s="78"/>
      <c r="G90" s="100"/>
      <c r="H90" s="101"/>
      <c r="I90" s="101"/>
      <c r="J90" s="101"/>
      <c r="K90" s="101"/>
      <c r="L90" s="101"/>
      <c r="M90" s="101"/>
      <c r="N90" s="101"/>
      <c r="O90" s="101"/>
      <c r="P90" s="101"/>
      <c r="Q90" s="102"/>
    </row>
    <row r="91" spans="1:17" ht="6.75" customHeight="1" thickBot="1">
      <c r="A91" s="103"/>
      <c r="B91" s="104"/>
      <c r="C91" s="104"/>
      <c r="D91" s="104"/>
      <c r="E91" s="104"/>
      <c r="F91" s="104"/>
      <c r="G91" s="105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1:17" ht="26.25" thickBot="1">
      <c r="A92" s="1" t="s">
        <v>0</v>
      </c>
      <c r="B92" s="2"/>
      <c r="C92" s="2"/>
      <c r="D92" s="2"/>
      <c r="E92" s="2"/>
      <c r="F92" s="2"/>
      <c r="G92" s="3" t="s">
        <v>1</v>
      </c>
      <c r="H92" s="3"/>
      <c r="I92" s="3"/>
      <c r="J92" s="3"/>
      <c r="K92" s="3"/>
      <c r="L92" s="4"/>
      <c r="M92" s="5" t="s">
        <v>2</v>
      </c>
      <c r="N92" s="6"/>
      <c r="O92" s="6"/>
      <c r="P92" s="7">
        <v>5</v>
      </c>
      <c r="Q92" s="8">
        <v>5</v>
      </c>
    </row>
    <row r="93" spans="1:17" ht="20.25" thickBot="1">
      <c r="A93" s="9" t="s">
        <v>3</v>
      </c>
      <c r="B93" s="10"/>
      <c r="C93" s="10"/>
      <c r="D93" s="10"/>
      <c r="E93" s="10"/>
      <c r="F93" s="10"/>
      <c r="G93" s="11" t="s">
        <v>4</v>
      </c>
      <c r="H93" s="83" t="s">
        <v>126</v>
      </c>
      <c r="I93" s="83"/>
      <c r="J93" s="83"/>
      <c r="K93" s="83"/>
      <c r="L93" s="13"/>
      <c r="M93" s="14" t="s">
        <v>6</v>
      </c>
      <c r="N93" s="15"/>
      <c r="O93" s="16"/>
      <c r="P93" s="17">
        <f>SUM(L101:L107)/Q92</f>
        <v>62.21636624869384</v>
      </c>
      <c r="Q93" s="18"/>
    </row>
    <row r="94" spans="1:17" ht="19.5" thickBot="1">
      <c r="A94" s="9" t="s">
        <v>127</v>
      </c>
      <c r="B94" s="10"/>
      <c r="C94" s="10"/>
      <c r="D94" s="10"/>
      <c r="E94" s="10"/>
      <c r="F94" s="10"/>
      <c r="G94" s="19" t="s">
        <v>8</v>
      </c>
      <c r="H94" s="20" t="s">
        <v>128</v>
      </c>
      <c r="I94" s="20"/>
      <c r="J94" s="20"/>
      <c r="K94" s="20"/>
      <c r="L94" s="21"/>
      <c r="M94" s="21"/>
      <c r="N94" s="22"/>
      <c r="O94" s="23" t="s">
        <v>129</v>
      </c>
      <c r="P94" s="23"/>
      <c r="Q94" s="24"/>
    </row>
    <row r="95" spans="1:17" ht="19.5" customHeight="1">
      <c r="A95" s="25" t="s">
        <v>11</v>
      </c>
      <c r="B95" s="26"/>
      <c r="C95" s="26"/>
      <c r="D95" s="26"/>
      <c r="E95" s="26"/>
      <c r="F95" s="27"/>
      <c r="G95" s="28"/>
      <c r="H95" s="29" t="s">
        <v>84</v>
      </c>
      <c r="I95" s="29"/>
      <c r="J95" s="30"/>
      <c r="K95" s="30"/>
      <c r="L95" s="31"/>
      <c r="M95" s="32"/>
      <c r="N95" s="32"/>
      <c r="O95" s="33"/>
      <c r="P95" s="33"/>
      <c r="Q95" s="24"/>
    </row>
    <row r="96" spans="1:17" ht="18" thickBot="1">
      <c r="A96" s="106" t="s">
        <v>130</v>
      </c>
      <c r="B96" s="35"/>
      <c r="C96" s="35"/>
      <c r="D96" s="35"/>
      <c r="E96" s="35"/>
      <c r="F96" s="36"/>
      <c r="G96" s="37"/>
      <c r="H96" s="37"/>
      <c r="I96" s="37"/>
      <c r="J96" s="37"/>
      <c r="K96" s="37"/>
      <c r="L96" s="37"/>
      <c r="M96" s="37"/>
      <c r="N96" s="37"/>
      <c r="O96" s="33"/>
      <c r="P96" s="33"/>
      <c r="Q96" s="24"/>
    </row>
    <row r="97" spans="1:17" ht="5.25" customHeight="1" thickBot="1">
      <c r="A97" s="38"/>
      <c r="B97" s="39"/>
      <c r="C97" s="39"/>
      <c r="D97" s="39"/>
      <c r="E97" s="39"/>
      <c r="F97" s="39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</row>
    <row r="98" spans="1:17" ht="15.75">
      <c r="A98" s="42" t="s">
        <v>14</v>
      </c>
      <c r="B98" s="43" t="s">
        <v>15</v>
      </c>
      <c r="C98" s="43" t="s">
        <v>16</v>
      </c>
      <c r="D98" s="43" t="s">
        <v>17</v>
      </c>
      <c r="E98" s="44" t="s">
        <v>18</v>
      </c>
      <c r="F98" s="44" t="s">
        <v>19</v>
      </c>
      <c r="G98" s="45" t="s">
        <v>20</v>
      </c>
      <c r="H98" s="46" t="s">
        <v>21</v>
      </c>
      <c r="I98" s="46" t="s">
        <v>131</v>
      </c>
      <c r="J98" s="46" t="s">
        <v>21</v>
      </c>
      <c r="K98" s="43" t="s">
        <v>22</v>
      </c>
      <c r="L98" s="43" t="s">
        <v>23</v>
      </c>
      <c r="M98" s="47" t="s">
        <v>24</v>
      </c>
      <c r="N98" s="47"/>
      <c r="O98" s="47"/>
      <c r="P98" s="47"/>
      <c r="Q98" s="48"/>
    </row>
    <row r="99" spans="1:17" ht="16.5" thickBot="1">
      <c r="A99" s="49"/>
      <c r="B99" s="50"/>
      <c r="C99" s="51" t="s">
        <v>25</v>
      </c>
      <c r="D99" s="52"/>
      <c r="E99" s="53"/>
      <c r="F99" s="53"/>
      <c r="G99" s="52" t="s">
        <v>26</v>
      </c>
      <c r="H99" s="54" t="s">
        <v>132</v>
      </c>
      <c r="I99" s="54" t="s">
        <v>133</v>
      </c>
      <c r="J99" s="54" t="s">
        <v>134</v>
      </c>
      <c r="K99" s="52" t="s">
        <v>25</v>
      </c>
      <c r="L99" s="52"/>
      <c r="M99" s="52" t="s">
        <v>29</v>
      </c>
      <c r="N99" s="52" t="s">
        <v>30</v>
      </c>
      <c r="O99" s="52"/>
      <c r="P99" s="52"/>
      <c r="Q99" s="55" t="s">
        <v>31</v>
      </c>
    </row>
    <row r="100" spans="1:17" ht="5.25" customHeight="1">
      <c r="A100" s="56"/>
      <c r="B100" s="58"/>
      <c r="C100" s="58"/>
      <c r="D100" s="58"/>
      <c r="E100" s="59"/>
      <c r="F100" s="59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60"/>
    </row>
    <row r="101" spans="1:17" ht="26.25" customHeight="1">
      <c r="A101" s="61">
        <v>0.6020833333333332</v>
      </c>
      <c r="B101" s="97" t="s">
        <v>135</v>
      </c>
      <c r="C101" s="63" t="s">
        <v>32</v>
      </c>
      <c r="D101" s="64">
        <v>187</v>
      </c>
      <c r="E101" s="72" t="s">
        <v>136</v>
      </c>
      <c r="F101" s="70" t="s">
        <v>137</v>
      </c>
      <c r="G101" s="70" t="s">
        <v>138</v>
      </c>
      <c r="H101" s="66"/>
      <c r="I101" s="66"/>
      <c r="J101" s="66">
        <v>239</v>
      </c>
      <c r="K101" s="66">
        <v>62</v>
      </c>
      <c r="L101" s="67">
        <f>SUM(H101:J101)/3.2</f>
        <v>74.6875</v>
      </c>
      <c r="M101" s="68">
        <v>1</v>
      </c>
      <c r="N101" s="68"/>
      <c r="O101" s="68"/>
      <c r="P101" s="68"/>
      <c r="Q101" s="69" t="s">
        <v>115</v>
      </c>
    </row>
    <row r="102" spans="1:17" ht="26.25" customHeight="1">
      <c r="A102" s="61">
        <v>0.6798611111111108</v>
      </c>
      <c r="B102" s="97" t="s">
        <v>139</v>
      </c>
      <c r="C102" s="63" t="s">
        <v>32</v>
      </c>
      <c r="D102" s="64">
        <v>43</v>
      </c>
      <c r="E102" s="74" t="s">
        <v>121</v>
      </c>
      <c r="F102" s="74" t="s">
        <v>122</v>
      </c>
      <c r="G102" s="65"/>
      <c r="H102" s="66"/>
      <c r="I102" s="66">
        <v>179</v>
      </c>
      <c r="J102" s="66"/>
      <c r="K102" s="66">
        <v>50</v>
      </c>
      <c r="L102" s="67">
        <f>SUM(H102:J102)/2.9</f>
        <v>61.724137931034484</v>
      </c>
      <c r="M102" s="68">
        <v>2</v>
      </c>
      <c r="N102" s="68"/>
      <c r="O102" s="68"/>
      <c r="P102" s="68"/>
      <c r="Q102" s="69" t="s">
        <v>115</v>
      </c>
    </row>
    <row r="103" spans="1:17" ht="26.25" customHeight="1">
      <c r="A103" s="61">
        <v>0.6854166666666663</v>
      </c>
      <c r="B103" s="97" t="s">
        <v>139</v>
      </c>
      <c r="C103" s="63" t="s">
        <v>32</v>
      </c>
      <c r="D103" s="64">
        <v>470</v>
      </c>
      <c r="E103" s="65" t="s">
        <v>140</v>
      </c>
      <c r="F103" s="65" t="s">
        <v>141</v>
      </c>
      <c r="G103" s="65"/>
      <c r="H103" s="66"/>
      <c r="I103" s="66">
        <v>172</v>
      </c>
      <c r="J103" s="66"/>
      <c r="K103" s="66">
        <v>46</v>
      </c>
      <c r="L103" s="67">
        <f>SUM(H103:J103)/2.9</f>
        <v>59.310344827586206</v>
      </c>
      <c r="M103" s="68">
        <v>3</v>
      </c>
      <c r="N103" s="68"/>
      <c r="O103" s="68"/>
      <c r="P103" s="68"/>
      <c r="Q103" s="69"/>
    </row>
    <row r="104" spans="1:17" ht="26.25" customHeight="1">
      <c r="A104" s="61">
        <v>0.6909722222222219</v>
      </c>
      <c r="B104" s="107" t="s">
        <v>142</v>
      </c>
      <c r="C104" s="63" t="s">
        <v>32</v>
      </c>
      <c r="D104" s="64">
        <v>21</v>
      </c>
      <c r="E104" s="70" t="s">
        <v>143</v>
      </c>
      <c r="F104" s="70" t="s">
        <v>144</v>
      </c>
      <c r="G104" s="65" t="s">
        <v>145</v>
      </c>
      <c r="H104" s="66"/>
      <c r="I104" s="66"/>
      <c r="J104" s="66">
        <v>193</v>
      </c>
      <c r="K104" s="66">
        <v>48</v>
      </c>
      <c r="L104" s="67">
        <f>SUM(H104:J104)/3.3</f>
        <v>58.48484848484849</v>
      </c>
      <c r="M104" s="68">
        <v>4</v>
      </c>
      <c r="N104" s="68"/>
      <c r="O104" s="68"/>
      <c r="P104" s="68"/>
      <c r="Q104" s="69"/>
    </row>
    <row r="105" spans="1:17" ht="26.25" customHeight="1">
      <c r="A105" s="61">
        <v>0.5965277777777777</v>
      </c>
      <c r="B105" s="97" t="s">
        <v>135</v>
      </c>
      <c r="C105" s="63" t="s">
        <v>32</v>
      </c>
      <c r="D105" s="64">
        <v>374</v>
      </c>
      <c r="E105" s="70" t="s">
        <v>146</v>
      </c>
      <c r="F105" s="70" t="s">
        <v>147</v>
      </c>
      <c r="G105" s="70" t="s">
        <v>148</v>
      </c>
      <c r="H105" s="66"/>
      <c r="I105" s="66"/>
      <c r="J105" s="66">
        <v>182</v>
      </c>
      <c r="K105" s="66">
        <v>48</v>
      </c>
      <c r="L105" s="67">
        <f>SUM(H105:J105)/3.2</f>
        <v>56.875</v>
      </c>
      <c r="M105" s="68">
        <v>5</v>
      </c>
      <c r="N105" s="68"/>
      <c r="O105" s="68"/>
      <c r="P105" s="68"/>
      <c r="Q105" s="69"/>
    </row>
    <row r="106" spans="1:17" ht="26.25" customHeight="1">
      <c r="A106" s="61">
        <v>0.6131944444444443</v>
      </c>
      <c r="B106" s="98" t="s">
        <v>149</v>
      </c>
      <c r="C106" s="63" t="s">
        <v>32</v>
      </c>
      <c r="D106" s="64">
        <v>267</v>
      </c>
      <c r="E106" s="72" t="s">
        <v>117</v>
      </c>
      <c r="F106" s="72" t="s">
        <v>118</v>
      </c>
      <c r="G106" s="70" t="s">
        <v>119</v>
      </c>
      <c r="H106" s="75" t="s">
        <v>75</v>
      </c>
      <c r="I106" s="66"/>
      <c r="J106" s="66"/>
      <c r="K106" s="66"/>
      <c r="L106" s="67">
        <f>SUM(H106:J106)/2.8</f>
        <v>0</v>
      </c>
      <c r="M106" s="68" t="s">
        <v>75</v>
      </c>
      <c r="N106" s="68"/>
      <c r="O106" s="68"/>
      <c r="P106" s="68"/>
      <c r="Q106" s="69"/>
    </row>
    <row r="107" spans="1:17" ht="15.75">
      <c r="A107" s="61">
        <v>0.6965277777777774</v>
      </c>
      <c r="B107" s="74" t="s">
        <v>79</v>
      </c>
      <c r="C107" s="74"/>
      <c r="D107" s="74"/>
      <c r="E107" s="74"/>
      <c r="F107" s="74"/>
      <c r="G107" s="74"/>
      <c r="H107" s="66"/>
      <c r="I107" s="66"/>
      <c r="J107" s="66"/>
      <c r="K107" s="66"/>
      <c r="L107" s="67"/>
      <c r="M107" s="68"/>
      <c r="N107" s="68"/>
      <c r="O107" s="68"/>
      <c r="P107" s="68"/>
      <c r="Q107" s="69"/>
    </row>
    <row r="108" spans="1:17" ht="5.25" customHeight="1" thickBot="1">
      <c r="A108" s="99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9"/>
      <c r="M108" s="80"/>
      <c r="N108" s="80"/>
      <c r="O108" s="80"/>
      <c r="P108" s="80"/>
      <c r="Q108" s="81"/>
    </row>
  </sheetData>
  <mergeCells count="60">
    <mergeCell ref="A97:F97"/>
    <mergeCell ref="M98:P98"/>
    <mergeCell ref="A94:F94"/>
    <mergeCell ref="H94:K94"/>
    <mergeCell ref="O94:P96"/>
    <mergeCell ref="A95:F95"/>
    <mergeCell ref="H95:K95"/>
    <mergeCell ref="A96:F96"/>
    <mergeCell ref="A93:F93"/>
    <mergeCell ref="H93:K93"/>
    <mergeCell ref="M93:O93"/>
    <mergeCell ref="P93:Q93"/>
    <mergeCell ref="A78:F78"/>
    <mergeCell ref="M79:P79"/>
    <mergeCell ref="A92:F92"/>
    <mergeCell ref="G92:L92"/>
    <mergeCell ref="M92:O92"/>
    <mergeCell ref="A75:F75"/>
    <mergeCell ref="H75:K75"/>
    <mergeCell ref="O75:P77"/>
    <mergeCell ref="A76:F76"/>
    <mergeCell ref="H76:K76"/>
    <mergeCell ref="A77:F77"/>
    <mergeCell ref="A74:F74"/>
    <mergeCell ref="H74:K74"/>
    <mergeCell ref="M74:O74"/>
    <mergeCell ref="P74:Q74"/>
    <mergeCell ref="A39:F39"/>
    <mergeCell ref="M40:P40"/>
    <mergeCell ref="A73:F73"/>
    <mergeCell ref="G73:L73"/>
    <mergeCell ref="M73:O73"/>
    <mergeCell ref="A36:F36"/>
    <mergeCell ref="H36:K36"/>
    <mergeCell ref="O36:P38"/>
    <mergeCell ref="A37:F37"/>
    <mergeCell ref="H37:K37"/>
    <mergeCell ref="A38:F38"/>
    <mergeCell ref="A35:F35"/>
    <mergeCell ref="H35:K35"/>
    <mergeCell ref="M35:O35"/>
    <mergeCell ref="P35:Q35"/>
    <mergeCell ref="A6:F6"/>
    <mergeCell ref="M7:P7"/>
    <mergeCell ref="A34:F34"/>
    <mergeCell ref="G34:L34"/>
    <mergeCell ref="M34:O34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2011-09-08T20:29:33Z</dcterms:created>
  <dcterms:modified xsi:type="dcterms:W3CDTF">2011-09-08T20:31:06Z</dcterms:modified>
  <cp:category/>
  <cp:version/>
  <cp:contentType/>
  <cp:contentStatus/>
</cp:coreProperties>
</file>