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<sst xmlns="http://schemas.openxmlformats.org/spreadsheetml/2006/main" count="587" uniqueCount="144">
  <si>
    <t>Step by Step Dressage</t>
  </si>
  <si>
    <t xml:space="preserve"> @Royal Leisure Centre</t>
  </si>
  <si>
    <t xml:space="preserve">Starters: </t>
  </si>
  <si>
    <t>Thursday 7th July 2011</t>
  </si>
  <si>
    <t>Judge:</t>
  </si>
  <si>
    <t>Mrs Thelma Russell-Hayes[5]</t>
  </si>
  <si>
    <t xml:space="preserve">Avr %      </t>
  </si>
  <si>
    <t>Class 1</t>
  </si>
  <si>
    <t>Writer:</t>
  </si>
  <si>
    <t>Miss Margaret Boniface</t>
  </si>
  <si>
    <t>KBIS</t>
  </si>
  <si>
    <t>OUTDOOR ARENA 1</t>
  </si>
  <si>
    <t>Preliminary 15 Summer Qualifier</t>
  </si>
  <si>
    <t xml:space="preserve">Time 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</si>
  <si>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</si>
  <si>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</si>
  <si>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</si>
  <si>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</si>
  <si>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</si>
  <si>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</si>
  <si>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</si>
  <si>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</si>
  <si>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</si>
  <si>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</si>
  <si>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</si>
  <si>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</si>
  <si>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</si>
  <si>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</si>
  <si>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</si>
  <si>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</si>
  <si>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</si>
  <si>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</si>
  <si>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R</t>
  </si>
  <si>
    <t>Barbados
52583 06127</t>
  </si>
  <si>
    <t>Charlotte Blain    8
259659   Mrs B Blain</t>
  </si>
  <si>
    <t>5G
AES</t>
  </si>
  <si>
    <t>Wyvern of Bellhouse
47974 09118</t>
  </si>
  <si>
    <t>Alison Jones    7
94102    Rider</t>
  </si>
  <si>
    <t>8M
BSH</t>
  </si>
  <si>
    <t>Con Rico
51195 11112</t>
  </si>
  <si>
    <t>Kevin Maple    7
234761    Rider</t>
  </si>
  <si>
    <t>6G
Holst</t>
  </si>
  <si>
    <t>Piete
48869 012109</t>
  </si>
  <si>
    <t>Helen Pittick    8
224286    Rider</t>
  </si>
  <si>
    <t>6G
Dutch WB</t>
  </si>
  <si>
    <t xml:space="preserve">Hattie
</t>
  </si>
  <si>
    <t xml:space="preserve">Caroline Xuereb    8
215740    </t>
  </si>
  <si>
    <t>End</t>
  </si>
  <si>
    <t>Mrs Marion Hollands[3]</t>
  </si>
  <si>
    <t>Class 2</t>
  </si>
  <si>
    <t>Ms Linda Lawrence</t>
  </si>
  <si>
    <t>OUTDOOR ARENA 2</t>
  </si>
  <si>
    <t>Preliminary 19 Summer Qualifier</t>
  </si>
  <si>
    <t>Mrs Margaret Drewe[3]</t>
  </si>
  <si>
    <t>Class 3</t>
  </si>
  <si>
    <t>Mrs Jenny Batty</t>
  </si>
  <si>
    <t>STEP BY STEP</t>
  </si>
  <si>
    <t>Novice 39 Summer</t>
  </si>
  <si>
    <t>DM</t>
  </si>
  <si>
    <t>O</t>
  </si>
  <si>
    <t xml:space="preserve">Konfident
43218 </t>
  </si>
  <si>
    <t>Janet Gee    6
121754    Rider</t>
  </si>
  <si>
    <t>11G
Trakehner</t>
  </si>
  <si>
    <t xml:space="preserve">Royal Diva
40816 </t>
  </si>
  <si>
    <t>Linzi Cunningham    7
230545    Rider</t>
  </si>
  <si>
    <t>12M
Oldenburg</t>
  </si>
  <si>
    <t xml:space="preserve">Lakestreet Paladin
47407 </t>
  </si>
  <si>
    <t>Niki Ball    6
113620    Rider</t>
  </si>
  <si>
    <t xml:space="preserve">7G
TB </t>
  </si>
  <si>
    <t>Bella
52647 06123</t>
  </si>
  <si>
    <t>Laughton's Fly by Nite
39388 09116</t>
  </si>
  <si>
    <t>Sarah Maple       5
35840    Kevin Maple</t>
  </si>
  <si>
    <t>13G
ISH</t>
  </si>
  <si>
    <t>Rochester I
51312 11115</t>
  </si>
  <si>
    <t>Samantha Brown    8
346080    Rider</t>
  </si>
  <si>
    <t>6G
Oldenburg</t>
  </si>
  <si>
    <t>Trenear
36588 01123</t>
  </si>
  <si>
    <t>Laura Durkan    4
12270    Rider</t>
  </si>
  <si>
    <t>15M
TB</t>
  </si>
  <si>
    <t>WD</t>
  </si>
  <si>
    <t>Class 7</t>
  </si>
  <si>
    <t>Medium 69 Summer</t>
  </si>
  <si>
    <t xml:space="preserve">Grandomino
42943 </t>
  </si>
  <si>
    <t>Badr Al-Omran    2
90298    Rider</t>
  </si>
  <si>
    <t>7G
BWBS</t>
  </si>
  <si>
    <t>Miss Jane Kendall[3]</t>
  </si>
  <si>
    <t>Class 4</t>
  </si>
  <si>
    <t>Mrs Lynne Brown</t>
  </si>
  <si>
    <t>BLUE CHIP</t>
  </si>
  <si>
    <t>Novice 35 Summer Qualifier</t>
  </si>
  <si>
    <t>Wellow Dillon
50721 09119</t>
  </si>
  <si>
    <t>Val Hall    7
110124    Rider</t>
  </si>
  <si>
    <t xml:space="preserve">11G
New Forest    </t>
  </si>
  <si>
    <t xml:space="preserve">Zarlequeen
45752 </t>
  </si>
  <si>
    <t>Danny Davies   7
285439    Rider</t>
  </si>
  <si>
    <t>16M
AES</t>
  </si>
  <si>
    <t>Class 5</t>
  </si>
  <si>
    <t>Elementary 40 Summer</t>
  </si>
  <si>
    <t>Almshorn
50564 08115</t>
  </si>
  <si>
    <t>Class 6</t>
  </si>
  <si>
    <t>EQUITOP MYOPLAST</t>
  </si>
  <si>
    <t>Elementary 53 Summer Qualifier</t>
  </si>
  <si>
    <t>Miss Kirsty Mepham[1]</t>
  </si>
  <si>
    <t>Classes 9</t>
  </si>
  <si>
    <t>Miss Natalie Pierce</t>
  </si>
  <si>
    <t>AM92   370
AM98   380
A105   360</t>
  </si>
  <si>
    <t>Pick a Test  AM92/AM98/A105</t>
  </si>
  <si>
    <t>AM98</t>
  </si>
  <si>
    <t>Cornish Promise
22818</t>
  </si>
  <si>
    <t>Badr Al-Omran    2
90298 David Gunner</t>
  </si>
  <si>
    <t>15G
Irish x</t>
  </si>
  <si>
    <t>Spread The Word
33309 01128</t>
  </si>
  <si>
    <t>Ellie Hughes    4
69809    Rider</t>
  </si>
  <si>
    <t>Rescue Remedy
30793 04110</t>
  </si>
  <si>
    <t>Stella Gibbs    2
15725    Rider</t>
  </si>
  <si>
    <t>15G  Irish 
Sport Horse</t>
  </si>
  <si>
    <t>Odin V
31237 06117</t>
  </si>
  <si>
    <t>E Campling    
184187    Rider</t>
  </si>
  <si>
    <t>15G
KWPN</t>
  </si>
  <si>
    <t>Class 10</t>
  </si>
  <si>
    <t>Advanced Medium 85 Summer Qualifier</t>
  </si>
  <si>
    <t xml:space="preserve">Westoak Merlot
27829 </t>
  </si>
  <si>
    <t>Emma McGurk   
162663  Scott Gregory</t>
  </si>
  <si>
    <t>Class 11</t>
  </si>
  <si>
    <t>PSG/INT  380
GP   470
PTT   360</t>
  </si>
  <si>
    <t>PYO Any FEI Test</t>
  </si>
  <si>
    <t>PTT</t>
  </si>
  <si>
    <t>Seren Benfro
47031 05128</t>
  </si>
  <si>
    <t>Joshua Hill    7
300446    Rider</t>
  </si>
  <si>
    <t xml:space="preserve">7G
</t>
  </si>
  <si>
    <t>INT II</t>
  </si>
  <si>
    <t>Trapani
18415</t>
  </si>
  <si>
    <t>Kay Maxted    1
54313</t>
  </si>
  <si>
    <t>PSG</t>
  </si>
  <si>
    <t>Lucaro
18187 06113</t>
  </si>
  <si>
    <t>Rosie Andrews    3     
162728    Mandy Brown</t>
  </si>
  <si>
    <t xml:space="preserve">Silver Island
22879 </t>
  </si>
  <si>
    <t>Iris Waite    3
120316    Rider</t>
  </si>
  <si>
    <t xml:space="preserve">15G
Irish Sport  </t>
  </si>
  <si>
    <t>GP</t>
  </si>
  <si>
    <t>Desiderata
17039</t>
  </si>
  <si>
    <t>Sarah Sjoholm-Patience   2A?
292516     Becky Whitcombe</t>
  </si>
  <si>
    <t>16M
Hanoverian</t>
  </si>
  <si>
    <t>HC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</si>
</sst>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2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2"/>
      <color indexed="51"/>
      <name val="Times New Roman"/>
      <family val="1"/>
    </font>
    <font>
      <b/>
      <i/>
      <sz val="10"/>
      <color indexed="11"/>
      <name val="Times New Roman"/>
      <family val="1"/>
    </font>
    <font>
      <b/>
      <i/>
      <sz val="10"/>
      <color indexed="63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61"/>
      <name val="Times New Roman"/>
      <family val="1"/>
    </font>
    <font>
      <b/>
      <i/>
      <sz val="10"/>
      <color indexed="5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2" fontId="3" fillId="0" borderId="4" xfId="0" applyNumberFormat="1" applyFont="1" applyBorder="1" applyAlignment="1" applyProtection="1">
      <alignment horizontal="center" vertical="top"/>
      <protection/>
    </xf>
    <xf numFmtId="2" fontId="3" fillId="0" borderId="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center" wrapText="1"/>
    </xf>
    <xf numFmtId="0" fontId="7" fillId="0" borderId="9" xfId="0" applyFont="1" applyBorder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20" fontId="12" fillId="0" borderId="24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2" fillId="0" borderId="25" xfId="0" applyFont="1" applyFill="1" applyBorder="1" applyAlignment="1">
      <alignment horizontal="center" vertical="top"/>
    </xf>
    <xf numFmtId="1" fontId="12" fillId="0" borderId="25" xfId="0" applyNumberFormat="1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wrapText="1"/>
    </xf>
    <xf numFmtId="0" fontId="12" fillId="0" borderId="25" xfId="0" applyFont="1" applyBorder="1" applyAlignment="1">
      <alignment/>
    </xf>
    <xf numFmtId="2" fontId="12" fillId="0" borderId="25" xfId="0" applyNumberFormat="1" applyFont="1" applyBorder="1" applyAlignment="1">
      <alignment/>
    </xf>
    <xf numFmtId="0" fontId="14" fillId="0" borderId="25" xfId="0" applyFont="1" applyBorder="1" applyAlignment="1">
      <alignment horizontal="right"/>
    </xf>
    <xf numFmtId="0" fontId="14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25" xfId="0" applyFont="1" applyFill="1" applyBorder="1" applyAlignment="1">
      <alignment horizontal="left"/>
    </xf>
    <xf numFmtId="20" fontId="12" fillId="0" borderId="16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 vertical="top"/>
    </xf>
    <xf numFmtId="1" fontId="12" fillId="0" borderId="19" xfId="0" applyNumberFormat="1" applyFont="1" applyBorder="1" applyAlignment="1">
      <alignment horizontal="center" vertical="top"/>
    </xf>
    <xf numFmtId="0" fontId="12" fillId="0" borderId="19" xfId="0" applyFont="1" applyBorder="1" applyAlignment="1">
      <alignment horizontal="left"/>
    </xf>
    <xf numFmtId="2" fontId="12" fillId="0" borderId="19" xfId="0" applyNumberFormat="1" applyFont="1" applyBorder="1" applyAlignment="1">
      <alignment/>
    </xf>
    <xf numFmtId="0" fontId="14" fillId="0" borderId="19" xfId="0" applyFont="1" applyBorder="1" applyAlignment="1">
      <alignment horizontal="right"/>
    </xf>
    <xf numFmtId="0" fontId="12" fillId="0" borderId="20" xfId="0" applyFont="1" applyBorder="1" applyAlignment="1">
      <alignment/>
    </xf>
    <xf numFmtId="2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12" fillId="0" borderId="25" xfId="0" applyFont="1" applyBorder="1" applyAlignment="1">
      <alignment/>
    </xf>
    <xf numFmtId="1" fontId="12" fillId="0" borderId="25" xfId="0" applyNumberFormat="1" applyFont="1" applyBorder="1" applyAlignment="1">
      <alignment/>
    </xf>
    <xf numFmtId="0" fontId="15" fillId="0" borderId="25" xfId="0" applyFont="1" applyBorder="1" applyAlignment="1">
      <alignment horizontal="right"/>
    </xf>
    <xf numFmtId="0" fontId="16" fillId="0" borderId="26" xfId="0" applyFont="1" applyBorder="1" applyAlignment="1">
      <alignment/>
    </xf>
    <xf numFmtId="0" fontId="17" fillId="0" borderId="25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25" xfId="0" applyFont="1" applyFill="1" applyBorder="1" applyAlignment="1">
      <alignment/>
    </xf>
    <xf numFmtId="0" fontId="12" fillId="0" borderId="27" xfId="0" applyFont="1" applyBorder="1" applyAlignment="1">
      <alignment/>
    </xf>
    <xf numFmtId="0" fontId="15" fillId="0" borderId="27" xfId="0" applyFont="1" applyBorder="1" applyAlignment="1">
      <alignment horizontal="right"/>
    </xf>
    <xf numFmtId="0" fontId="16" fillId="0" borderId="28" xfId="0" applyFont="1" applyBorder="1" applyAlignment="1">
      <alignment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wrapText="1"/>
    </xf>
    <xf numFmtId="2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0" fontId="19" fillId="0" borderId="25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20" fontId="12" fillId="0" borderId="29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left" wrapText="1"/>
    </xf>
    <xf numFmtId="2" fontId="12" fillId="0" borderId="18" xfId="0" applyNumberFormat="1" applyFont="1" applyBorder="1" applyAlignment="1">
      <alignment/>
    </xf>
    <xf numFmtId="0" fontId="14" fillId="0" borderId="18" xfId="0" applyFont="1" applyBorder="1" applyAlignment="1">
      <alignment horizontal="right"/>
    </xf>
    <xf numFmtId="0" fontId="12" fillId="0" borderId="30" xfId="0" applyFont="1" applyBorder="1" applyAlignment="1">
      <alignment/>
    </xf>
    <xf numFmtId="0" fontId="15" fillId="0" borderId="25" xfId="0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6" fillId="0" borderId="15" xfId="0" applyFont="1" applyBorder="1" applyAlignment="1">
      <alignment vertical="top"/>
    </xf>
    <xf numFmtId="0" fontId="20" fillId="0" borderId="25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12" fillId="0" borderId="19" xfId="0" applyFont="1" applyBorder="1" applyAlignment="1">
      <alignment wrapText="1"/>
    </xf>
    <xf numFmtId="0" fontId="22" fillId="0" borderId="25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20" fontId="12" fillId="0" borderId="24" xfId="0" applyNumberFormat="1" applyFont="1" applyBorder="1" applyAlignment="1">
      <alignment/>
    </xf>
    <xf numFmtId="0" fontId="20" fillId="0" borderId="25" xfId="0" applyFont="1" applyBorder="1" applyAlignment="1">
      <alignment/>
    </xf>
    <xf numFmtId="0" fontId="12" fillId="0" borderId="25" xfId="0" applyFont="1" applyBorder="1" applyAlignment="1">
      <alignment horizontal="center" vertical="top"/>
    </xf>
    <xf numFmtId="0" fontId="12" fillId="0" borderId="25" xfId="0" applyFont="1" applyBorder="1" applyAlignment="1">
      <alignment vertical="top"/>
    </xf>
    <xf numFmtId="0" fontId="12" fillId="0" borderId="25" xfId="0" applyFont="1" applyBorder="1" applyAlignment="1">
      <alignment wrapText="1"/>
    </xf>
    <xf numFmtId="0" fontId="9" fillId="0" borderId="25" xfId="0" applyFont="1" applyBorder="1" applyAlignment="1">
      <alignment horizontal="left"/>
    </xf>
    <xf numFmtId="0" fontId="22" fillId="0" borderId="25" xfId="0" applyFont="1" applyBorder="1" applyAlignment="1">
      <alignment/>
    </xf>
    <xf numFmtId="1" fontId="12" fillId="0" borderId="25" xfId="0" applyNumberFormat="1" applyFont="1" applyBorder="1" applyAlignment="1">
      <alignment horizontal="center" vertical="top"/>
    </xf>
    <xf numFmtId="0" fontId="12" fillId="0" borderId="25" xfId="0" applyFont="1" applyBorder="1" applyAlignment="1">
      <alignment horizontal="left" wrapText="1"/>
    </xf>
    <xf numFmtId="0" fontId="12" fillId="0" borderId="1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tabSelected="1" zoomScale="85" zoomScaleNormal="85" workbookViewId="0" topLeftCell="A1">
      <selection activeCell="A1" sqref="A1:F1"/>
    </sheetView>
  </sheetViews>
  <sheetFormatPr defaultColWidth="9.00390625" defaultRowHeight="15.75"/>
  <cols>
    <col min="1" max="1" width="6.75390625" style="0" customWidth="1"/>
    <col min="2" max="2" width="5.875" style="0" bestFit="1" customWidth="1"/>
    <col min="3" max="3" width="5.25390625" style="0" bestFit="1" customWidth="1"/>
    <col min="4" max="4" width="6.125" style="0" bestFit="1" customWidth="1"/>
    <col min="5" max="5" width="18.00390625" style="0" customWidth="1"/>
    <col min="6" max="6" width="23.375" style="0" customWidth="1"/>
    <col min="7" max="7" width="10.125" style="0" bestFit="1" customWidth="1"/>
    <col min="8" max="12" width="7.75390625" style="0" customWidth="1"/>
    <col min="13" max="17" width="5.25390625" style="0" customWidth="1"/>
  </cols>
  <sheetData>
    <row r="1" spans="1:17" ht="26.25" thickBot="1">
      <c r="A1" s="1" t="s">
        <v>0</v>
      </c>
      <c r="B1" s="2"/>
      <c r="C1" s="2"/>
      <c r="D1" s="2"/>
      <c r="E1" s="2"/>
      <c r="F1" s="2"/>
      <c r="G1" s="3" t="s">
        <v>1</v>
      </c>
      <c r="H1" s="3"/>
      <c r="I1" s="3"/>
      <c r="J1" s="3"/>
      <c r="K1" s="3"/>
      <c r="L1" s="4"/>
      <c r="M1" s="5" t="s">
        <v>2</v>
      </c>
      <c r="N1" s="6"/>
      <c r="O1" s="6"/>
      <c r="P1" s="7">
        <v>5</v>
      </c>
      <c r="Q1" s="8">
        <v>5</v>
      </c>
    </row>
    <row r="2" spans="1:17" ht="20.25" thickBot="1">
      <c r="A2" s="9" t="s">
        <v>3</v>
      </c>
      <c r="B2" s="10"/>
      <c r="C2" s="10"/>
      <c r="D2" s="10"/>
      <c r="E2" s="10"/>
      <c r="F2" s="10"/>
      <c r="G2" s="11" t="s">
        <v>4</v>
      </c>
      <c r="H2" s="12" t="s">
        <v>5</v>
      </c>
      <c r="I2" s="12"/>
      <c r="J2" s="12"/>
      <c r="K2" s="12"/>
      <c r="L2" s="13"/>
      <c r="M2" s="14" t="s">
        <v>6</v>
      </c>
      <c r="N2" s="15"/>
      <c r="O2" s="16"/>
      <c r="P2" s="17">
        <f>SUM(L10:L14)/Q1</f>
        <v>64.78260869565217</v>
      </c>
      <c r="Q2" s="18"/>
    </row>
    <row r="3" spans="1:17" ht="19.5" thickBot="1">
      <c r="A3" s="9" t="s">
        <v>7</v>
      </c>
      <c r="B3" s="10"/>
      <c r="C3" s="10"/>
      <c r="D3" s="10"/>
      <c r="E3" s="10"/>
      <c r="F3" s="10"/>
      <c r="G3" s="19" t="s">
        <v>8</v>
      </c>
      <c r="H3" s="20" t="s">
        <v>9</v>
      </c>
      <c r="I3" s="20"/>
      <c r="J3" s="20"/>
      <c r="K3" s="20"/>
      <c r="L3" s="21"/>
      <c r="M3" s="21"/>
      <c r="N3" s="22"/>
      <c r="O3" s="23">
        <v>230</v>
      </c>
      <c r="P3" s="23"/>
      <c r="Q3" s="24"/>
    </row>
    <row r="4" spans="1:17" ht="19.5">
      <c r="A4" s="25" t="s">
        <v>10</v>
      </c>
      <c r="B4" s="26"/>
      <c r="C4" s="26"/>
      <c r="D4" s="26"/>
      <c r="E4" s="26"/>
      <c r="F4" s="27"/>
      <c r="G4" s="28"/>
      <c r="H4" s="29" t="s">
        <v>11</v>
      </c>
      <c r="I4" s="29"/>
      <c r="J4" s="30"/>
      <c r="K4" s="30"/>
      <c r="L4" s="31"/>
      <c r="M4" s="32"/>
      <c r="N4" s="32"/>
      <c r="O4" s="33"/>
      <c r="P4" s="33"/>
      <c r="Q4" s="24"/>
    </row>
    <row r="5" spans="1:17" ht="20.25" thickBot="1">
      <c r="A5" s="34" t="s">
        <v>12</v>
      </c>
      <c r="B5" s="35"/>
      <c r="C5" s="35"/>
      <c r="D5" s="35"/>
      <c r="E5" s="35"/>
      <c r="F5" s="36"/>
      <c r="G5" s="37"/>
      <c r="H5" s="37"/>
      <c r="I5" s="37"/>
      <c r="J5" s="37"/>
      <c r="K5" s="37"/>
      <c r="L5" s="37"/>
      <c r="M5" s="37"/>
      <c r="N5" s="37"/>
      <c r="O5" s="33"/>
      <c r="P5" s="33"/>
      <c r="Q5" s="24"/>
    </row>
    <row r="6" spans="1:17" ht="6" customHeight="1" thickBot="1">
      <c r="A6" s="38"/>
      <c r="B6" s="37"/>
      <c r="C6" s="39"/>
      <c r="D6" s="37"/>
      <c r="E6" s="37"/>
      <c r="F6" s="37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ht="15.75">
      <c r="A7" s="42" t="s">
        <v>13</v>
      </c>
      <c r="B7" s="43" t="s">
        <v>14</v>
      </c>
      <c r="C7" s="43" t="s">
        <v>15</v>
      </c>
      <c r="D7" s="43" t="s">
        <v>16</v>
      </c>
      <c r="E7" s="44" t="s">
        <v>17</v>
      </c>
      <c r="F7" s="45" t="s">
        <v>18</v>
      </c>
      <c r="G7" s="46" t="s">
        <v>19</v>
      </c>
      <c r="H7" s="43" t="s">
        <v>20</v>
      </c>
      <c r="I7" s="43" t="s">
        <v>20</v>
      </c>
      <c r="J7" s="43" t="s">
        <v>20</v>
      </c>
      <c r="K7" s="43" t="s">
        <v>21</v>
      </c>
      <c r="L7" s="43" t="s">
        <v>22</v>
      </c>
      <c r="M7" s="47" t="s">
        <v>23</v>
      </c>
      <c r="N7" s="47"/>
      <c r="O7" s="47"/>
      <c r="P7" s="47"/>
      <c r="Q7" s="48"/>
    </row>
    <row r="8" spans="1:17" ht="16.5" thickBot="1">
      <c r="A8" s="49"/>
      <c r="B8" s="50"/>
      <c r="C8" s="51" t="s">
        <v>24</v>
      </c>
      <c r="D8" s="52"/>
      <c r="E8" s="53" t="s">
        <v>25</v>
      </c>
      <c r="F8" s="53" t="s">
        <v>26</v>
      </c>
      <c r="G8" s="52" t="s">
        <v>27</v>
      </c>
      <c r="H8" s="52" t="s">
        <v>28</v>
      </c>
      <c r="I8" s="52" t="s">
        <v>29</v>
      </c>
      <c r="J8" s="52" t="s">
        <v>30</v>
      </c>
      <c r="K8" s="52" t="s">
        <v>24</v>
      </c>
      <c r="L8" s="52"/>
      <c r="M8" s="52" t="s">
        <v>31</v>
      </c>
      <c r="N8" s="52" t="s">
        <v>28</v>
      </c>
      <c r="O8" s="52" t="s">
        <v>29</v>
      </c>
      <c r="P8" s="52" t="s">
        <v>30</v>
      </c>
      <c r="Q8" s="54"/>
    </row>
    <row r="9" spans="1:17" ht="6" customHeight="1">
      <c r="A9" s="55"/>
      <c r="B9" s="56"/>
      <c r="C9" s="56"/>
      <c r="D9" s="56"/>
      <c r="E9" s="57"/>
      <c r="F9" s="57"/>
      <c r="G9" s="56"/>
      <c r="H9" s="56"/>
      <c r="I9" s="56"/>
      <c r="J9" s="56"/>
      <c r="K9" s="56"/>
      <c r="L9" s="56"/>
      <c r="M9" s="56"/>
      <c r="N9" s="56"/>
      <c r="O9" s="56"/>
      <c r="P9" s="56"/>
      <c r="Q9" s="58"/>
    </row>
    <row r="10" spans="1:17" ht="26.25">
      <c r="A10" s="59">
        <v>0.4604166666666665</v>
      </c>
      <c r="B10" s="60"/>
      <c r="C10" s="61" t="s">
        <v>32</v>
      </c>
      <c r="D10" s="62">
        <v>144</v>
      </c>
      <c r="E10" s="63" t="s">
        <v>33</v>
      </c>
      <c r="F10" s="64" t="s">
        <v>34</v>
      </c>
      <c r="G10" s="63" t="s">
        <v>35</v>
      </c>
      <c r="H10" s="65"/>
      <c r="I10" s="65">
        <v>160</v>
      </c>
      <c r="J10" s="65"/>
      <c r="K10" s="65">
        <v>56</v>
      </c>
      <c r="L10" s="66">
        <f>SUM(H10:J10)/2.3</f>
        <v>69.56521739130436</v>
      </c>
      <c r="M10" s="67">
        <v>1</v>
      </c>
      <c r="N10" s="68"/>
      <c r="O10" s="67">
        <v>1</v>
      </c>
      <c r="P10" s="68"/>
      <c r="Q10" s="69"/>
    </row>
    <row r="11" spans="1:17" ht="26.25">
      <c r="A11" s="59">
        <v>0.5041666666666663</v>
      </c>
      <c r="B11" s="60"/>
      <c r="C11" s="61" t="s">
        <v>32</v>
      </c>
      <c r="D11" s="62">
        <v>390</v>
      </c>
      <c r="E11" s="64" t="s">
        <v>36</v>
      </c>
      <c r="F11" s="63" t="s">
        <v>37</v>
      </c>
      <c r="G11" s="63" t="s">
        <v>38</v>
      </c>
      <c r="H11" s="65"/>
      <c r="I11" s="65">
        <v>157</v>
      </c>
      <c r="J11" s="65"/>
      <c r="K11" s="65">
        <v>54</v>
      </c>
      <c r="L11" s="66">
        <f>SUM(H11:J11)/2.3</f>
        <v>68.26086956521739</v>
      </c>
      <c r="M11" s="67">
        <v>2</v>
      </c>
      <c r="N11" s="68"/>
      <c r="O11" s="67">
        <v>2</v>
      </c>
      <c r="P11" s="68"/>
      <c r="Q11" s="69"/>
    </row>
    <row r="12" spans="1:17" ht="26.25">
      <c r="A12" s="59">
        <v>0.48472222222222194</v>
      </c>
      <c r="B12" s="60"/>
      <c r="C12" s="61" t="s">
        <v>32</v>
      </c>
      <c r="D12" s="62">
        <v>272</v>
      </c>
      <c r="E12" s="63" t="s">
        <v>39</v>
      </c>
      <c r="F12" s="63" t="s">
        <v>40</v>
      </c>
      <c r="G12" s="63" t="s">
        <v>41</v>
      </c>
      <c r="H12" s="65"/>
      <c r="I12" s="65">
        <v>151</v>
      </c>
      <c r="J12" s="65"/>
      <c r="K12" s="65">
        <v>54</v>
      </c>
      <c r="L12" s="66">
        <f>SUM(H12:J12)/2.3</f>
        <v>65.65217391304348</v>
      </c>
      <c r="M12" s="67">
        <v>3</v>
      </c>
      <c r="N12" s="68"/>
      <c r="O12" s="67">
        <v>3</v>
      </c>
      <c r="P12" s="68"/>
      <c r="Q12" s="69"/>
    </row>
    <row r="13" spans="1:17" ht="26.25">
      <c r="A13" s="59">
        <v>0.475</v>
      </c>
      <c r="B13" s="60"/>
      <c r="C13" s="61" t="s">
        <v>32</v>
      </c>
      <c r="D13" s="62">
        <v>411</v>
      </c>
      <c r="E13" s="63" t="s">
        <v>42</v>
      </c>
      <c r="F13" s="63" t="s">
        <v>43</v>
      </c>
      <c r="G13" s="63" t="s">
        <v>44</v>
      </c>
      <c r="H13" s="65"/>
      <c r="I13" s="65">
        <v>141</v>
      </c>
      <c r="J13" s="65"/>
      <c r="K13" s="65">
        <v>50</v>
      </c>
      <c r="L13" s="66">
        <f>SUM(H13:J13)/2.3</f>
        <v>61.30434782608696</v>
      </c>
      <c r="M13" s="67">
        <v>4</v>
      </c>
      <c r="N13" s="68"/>
      <c r="O13" s="67">
        <v>4</v>
      </c>
      <c r="P13" s="68"/>
      <c r="Q13" s="69"/>
    </row>
    <row r="14" spans="1:17" ht="26.25">
      <c r="A14" s="59">
        <v>0.46527777777777757</v>
      </c>
      <c r="B14" s="60"/>
      <c r="C14" s="61" t="s">
        <v>32</v>
      </c>
      <c r="D14" s="62">
        <v>216</v>
      </c>
      <c r="E14" s="63" t="s">
        <v>45</v>
      </c>
      <c r="F14" s="63" t="s">
        <v>46</v>
      </c>
      <c r="G14" s="63"/>
      <c r="H14" s="65"/>
      <c r="I14" s="65">
        <v>136</v>
      </c>
      <c r="J14" s="65"/>
      <c r="K14" s="65">
        <v>48</v>
      </c>
      <c r="L14" s="66">
        <f>SUM(H14:J14)/2.3</f>
        <v>59.1304347826087</v>
      </c>
      <c r="M14" s="67">
        <v>5</v>
      </c>
      <c r="N14" s="68"/>
      <c r="O14" s="67">
        <v>5</v>
      </c>
      <c r="P14" s="68"/>
      <c r="Q14" s="69"/>
    </row>
    <row r="15" spans="1:17" ht="15.75">
      <c r="A15" s="59">
        <v>0.5090277777777774</v>
      </c>
      <c r="B15" s="70" t="s">
        <v>24</v>
      </c>
      <c r="C15" s="70"/>
      <c r="D15" s="70"/>
      <c r="E15" s="71" t="s">
        <v>47</v>
      </c>
      <c r="F15" s="70"/>
      <c r="G15" s="70"/>
      <c r="H15" s="65"/>
      <c r="I15" s="65"/>
      <c r="J15" s="65"/>
      <c r="K15" s="65"/>
      <c r="L15" s="66"/>
      <c r="M15" s="67"/>
      <c r="N15" s="68"/>
      <c r="O15" s="67"/>
      <c r="P15" s="68"/>
      <c r="Q15" s="69"/>
    </row>
    <row r="16" spans="1:17" ht="6" customHeight="1" thickBot="1">
      <c r="A16" s="72"/>
      <c r="B16" s="73"/>
      <c r="C16" s="74"/>
      <c r="D16" s="75"/>
      <c r="E16" s="73"/>
      <c r="F16" s="73"/>
      <c r="G16" s="76"/>
      <c r="H16" s="73"/>
      <c r="I16" s="73"/>
      <c r="J16" s="73"/>
      <c r="K16" s="73"/>
      <c r="L16" s="77"/>
      <c r="M16" s="78"/>
      <c r="N16" s="78"/>
      <c r="O16" s="78"/>
      <c r="P16" s="78"/>
      <c r="Q16" s="79"/>
    </row>
    <row r="17" spans="1:17" ht="6" customHeight="1" thickBot="1">
      <c r="A17" s="80"/>
      <c r="B17" s="81"/>
      <c r="C17" s="81"/>
      <c r="D17" s="81"/>
      <c r="E17" s="82"/>
      <c r="F17" s="81"/>
      <c r="G17" s="81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26.25" thickBot="1">
      <c r="A18" s="1" t="s">
        <v>0</v>
      </c>
      <c r="B18" s="2"/>
      <c r="C18" s="2"/>
      <c r="D18" s="2"/>
      <c r="E18" s="2"/>
      <c r="F18" s="2"/>
      <c r="G18" s="3" t="s">
        <v>1</v>
      </c>
      <c r="H18" s="3"/>
      <c r="I18" s="3"/>
      <c r="J18" s="3"/>
      <c r="K18" s="3"/>
      <c r="L18" s="4"/>
      <c r="M18" s="5" t="s">
        <v>2</v>
      </c>
      <c r="N18" s="6"/>
      <c r="O18" s="6"/>
      <c r="P18" s="7">
        <v>4</v>
      </c>
      <c r="Q18" s="8">
        <v>4</v>
      </c>
    </row>
    <row r="19" spans="1:17" ht="20.25" thickBot="1">
      <c r="A19" s="9" t="s">
        <v>3</v>
      </c>
      <c r="B19" s="10"/>
      <c r="C19" s="10"/>
      <c r="D19" s="10"/>
      <c r="E19" s="10"/>
      <c r="F19" s="10"/>
      <c r="G19" s="11" t="s">
        <v>4</v>
      </c>
      <c r="H19" s="83" t="s">
        <v>48</v>
      </c>
      <c r="I19" s="83"/>
      <c r="J19" s="83"/>
      <c r="K19" s="83"/>
      <c r="L19" s="13"/>
      <c r="M19" s="14" t="s">
        <v>6</v>
      </c>
      <c r="N19" s="15"/>
      <c r="O19" s="16"/>
      <c r="P19" s="17">
        <f>SUM(L27:L30)/Q18</f>
        <v>63.63636363636363</v>
      </c>
      <c r="Q19" s="18"/>
    </row>
    <row r="20" spans="1:17" ht="19.5" thickBot="1">
      <c r="A20" s="9" t="s">
        <v>49</v>
      </c>
      <c r="B20" s="10"/>
      <c r="C20" s="10"/>
      <c r="D20" s="10"/>
      <c r="E20" s="10"/>
      <c r="F20" s="10"/>
      <c r="G20" s="19" t="s">
        <v>8</v>
      </c>
      <c r="H20" s="84" t="s">
        <v>50</v>
      </c>
      <c r="I20" s="84"/>
      <c r="J20" s="84"/>
      <c r="K20" s="84"/>
      <c r="L20" s="21"/>
      <c r="M20" s="21"/>
      <c r="N20" s="22"/>
      <c r="O20" s="23">
        <v>220</v>
      </c>
      <c r="P20" s="23"/>
      <c r="Q20" s="24"/>
    </row>
    <row r="21" spans="1:17" ht="19.5">
      <c r="A21" s="25" t="s">
        <v>10</v>
      </c>
      <c r="B21" s="26"/>
      <c r="C21" s="26"/>
      <c r="D21" s="26"/>
      <c r="E21" s="26"/>
      <c r="F21" s="27"/>
      <c r="G21" s="28"/>
      <c r="H21" s="29" t="s">
        <v>51</v>
      </c>
      <c r="I21" s="29"/>
      <c r="J21" s="30"/>
      <c r="K21" s="30"/>
      <c r="L21" s="31"/>
      <c r="M21" s="32"/>
      <c r="N21" s="32"/>
      <c r="O21" s="33"/>
      <c r="P21" s="33"/>
      <c r="Q21" s="24"/>
    </row>
    <row r="22" spans="1:17" ht="20.25" thickBot="1">
      <c r="A22" s="34" t="s">
        <v>52</v>
      </c>
      <c r="B22" s="35"/>
      <c r="C22" s="35"/>
      <c r="D22" s="35"/>
      <c r="E22" s="35"/>
      <c r="F22" s="36"/>
      <c r="G22" s="37"/>
      <c r="H22" s="37"/>
      <c r="I22" s="37"/>
      <c r="J22" s="37"/>
      <c r="K22" s="37"/>
      <c r="L22" s="37"/>
      <c r="M22" s="37"/>
      <c r="N22" s="37"/>
      <c r="O22" s="33"/>
      <c r="P22" s="33"/>
      <c r="Q22" s="24"/>
    </row>
    <row r="23" spans="1:17" ht="6" customHeight="1" thickBot="1">
      <c r="A23" s="38"/>
      <c r="B23" s="37"/>
      <c r="C23" s="39"/>
      <c r="D23" s="37"/>
      <c r="E23" s="37"/>
      <c r="F23" s="37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ht="15.75">
      <c r="A24" s="42" t="s">
        <v>13</v>
      </c>
      <c r="B24" s="43" t="s">
        <v>14</v>
      </c>
      <c r="C24" s="43" t="s">
        <v>15</v>
      </c>
      <c r="D24" s="43" t="s">
        <v>16</v>
      </c>
      <c r="E24" s="44" t="s">
        <v>17</v>
      </c>
      <c r="F24" s="45" t="s">
        <v>18</v>
      </c>
      <c r="G24" s="46" t="s">
        <v>19</v>
      </c>
      <c r="H24" s="43" t="s">
        <v>20</v>
      </c>
      <c r="I24" s="43" t="s">
        <v>20</v>
      </c>
      <c r="J24" s="43" t="s">
        <v>20</v>
      </c>
      <c r="K24" s="43" t="s">
        <v>21</v>
      </c>
      <c r="L24" s="43" t="s">
        <v>22</v>
      </c>
      <c r="M24" s="47" t="s">
        <v>23</v>
      </c>
      <c r="N24" s="47"/>
      <c r="O24" s="47"/>
      <c r="P24" s="47"/>
      <c r="Q24" s="48"/>
    </row>
    <row r="25" spans="1:17" ht="16.5" thickBot="1">
      <c r="A25" s="49"/>
      <c r="B25" s="50"/>
      <c r="C25" s="51" t="s">
        <v>24</v>
      </c>
      <c r="D25" s="52"/>
      <c r="E25" s="53" t="s">
        <v>25</v>
      </c>
      <c r="F25" s="53" t="s">
        <v>26</v>
      </c>
      <c r="G25" s="52" t="s">
        <v>27</v>
      </c>
      <c r="H25" s="52" t="s">
        <v>28</v>
      </c>
      <c r="I25" s="52" t="s">
        <v>29</v>
      </c>
      <c r="J25" s="52" t="s">
        <v>30</v>
      </c>
      <c r="K25" s="52" t="s">
        <v>24</v>
      </c>
      <c r="L25" s="52"/>
      <c r="M25" s="52" t="s">
        <v>31</v>
      </c>
      <c r="N25" s="52" t="s">
        <v>28</v>
      </c>
      <c r="O25" s="52" t="s">
        <v>29</v>
      </c>
      <c r="P25" s="52" t="s">
        <v>30</v>
      </c>
      <c r="Q25" s="54"/>
    </row>
    <row r="26" spans="1:17" ht="6" customHeight="1">
      <c r="A26" s="55"/>
      <c r="B26" s="56"/>
      <c r="C26" s="56"/>
      <c r="D26" s="56"/>
      <c r="E26" s="57"/>
      <c r="F26" s="5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8"/>
    </row>
    <row r="27" spans="1:17" ht="26.25">
      <c r="A27" s="59">
        <v>0.48472222222222194</v>
      </c>
      <c r="B27" s="60"/>
      <c r="C27" s="61" t="s">
        <v>32</v>
      </c>
      <c r="D27" s="62">
        <v>144</v>
      </c>
      <c r="E27" s="63" t="s">
        <v>33</v>
      </c>
      <c r="F27" s="64" t="s">
        <v>34</v>
      </c>
      <c r="G27" s="63" t="s">
        <v>35</v>
      </c>
      <c r="H27" s="85"/>
      <c r="I27" s="85">
        <v>153</v>
      </c>
      <c r="J27" s="85"/>
      <c r="K27" s="86">
        <v>56</v>
      </c>
      <c r="L27" s="66">
        <f>SUM(H27:J27)/2.2</f>
        <v>69.54545454545455</v>
      </c>
      <c r="M27" s="87">
        <v>1</v>
      </c>
      <c r="N27" s="87"/>
      <c r="O27" s="87">
        <v>1</v>
      </c>
      <c r="P27" s="87"/>
      <c r="Q27" s="88"/>
    </row>
    <row r="28" spans="1:17" ht="26.25">
      <c r="A28" s="59">
        <v>0.47986111111111085</v>
      </c>
      <c r="B28" s="60"/>
      <c r="C28" s="61" t="s">
        <v>32</v>
      </c>
      <c r="D28" s="62">
        <v>390</v>
      </c>
      <c r="E28" s="64" t="s">
        <v>36</v>
      </c>
      <c r="F28" s="63" t="s">
        <v>37</v>
      </c>
      <c r="G28" s="63" t="s">
        <v>38</v>
      </c>
      <c r="H28" s="85"/>
      <c r="I28" s="85">
        <v>151</v>
      </c>
      <c r="J28" s="85"/>
      <c r="K28" s="86">
        <v>56</v>
      </c>
      <c r="L28" s="66">
        <f>SUM(H28:J28)/2.2</f>
        <v>68.63636363636363</v>
      </c>
      <c r="M28" s="87">
        <v>2</v>
      </c>
      <c r="N28" s="87"/>
      <c r="O28" s="87">
        <v>2</v>
      </c>
      <c r="P28" s="87"/>
      <c r="Q28" s="88"/>
    </row>
    <row r="29" spans="1:17" ht="26.25">
      <c r="A29" s="59">
        <v>0.4555555555555554</v>
      </c>
      <c r="B29" s="60"/>
      <c r="C29" s="61" t="s">
        <v>32</v>
      </c>
      <c r="D29" s="62">
        <v>411</v>
      </c>
      <c r="E29" s="63" t="s">
        <v>42</v>
      </c>
      <c r="F29" s="63" t="s">
        <v>43</v>
      </c>
      <c r="G29" s="63" t="s">
        <v>44</v>
      </c>
      <c r="H29" s="85"/>
      <c r="I29" s="85">
        <v>133</v>
      </c>
      <c r="J29" s="85"/>
      <c r="K29" s="86">
        <v>48</v>
      </c>
      <c r="L29" s="66">
        <f>SUM(H29:J29)/2.2</f>
        <v>60.454545454545446</v>
      </c>
      <c r="M29" s="87">
        <v>3</v>
      </c>
      <c r="N29" s="87"/>
      <c r="O29" s="87">
        <v>3</v>
      </c>
      <c r="P29" s="87"/>
      <c r="Q29" s="88"/>
    </row>
    <row r="30" spans="1:17" ht="26.25">
      <c r="A30" s="59">
        <v>0.46527777777777757</v>
      </c>
      <c r="B30" s="60"/>
      <c r="C30" s="61" t="s">
        <v>32</v>
      </c>
      <c r="D30" s="62">
        <v>272</v>
      </c>
      <c r="E30" s="63" t="s">
        <v>39</v>
      </c>
      <c r="F30" s="63" t="s">
        <v>40</v>
      </c>
      <c r="G30" s="63" t="s">
        <v>41</v>
      </c>
      <c r="H30" s="85"/>
      <c r="I30" s="85">
        <v>123</v>
      </c>
      <c r="J30" s="85"/>
      <c r="K30" s="86">
        <v>46</v>
      </c>
      <c r="L30" s="66">
        <f>SUM(H30:J30)/2.2</f>
        <v>55.90909090909091</v>
      </c>
      <c r="M30" s="87">
        <v>4</v>
      </c>
      <c r="N30" s="87"/>
      <c r="O30" s="87">
        <v>4</v>
      </c>
      <c r="P30" s="87"/>
      <c r="Q30" s="88"/>
    </row>
    <row r="31" spans="1:17" ht="15.75">
      <c r="A31" s="59">
        <v>0.48958333333333304</v>
      </c>
      <c r="B31" s="89"/>
      <c r="C31" s="61"/>
      <c r="D31" s="62"/>
      <c r="E31" s="63" t="s">
        <v>47</v>
      </c>
      <c r="F31" s="63"/>
      <c r="G31" s="71"/>
      <c r="H31" s="85"/>
      <c r="I31" s="85"/>
      <c r="J31" s="85"/>
      <c r="K31" s="86"/>
      <c r="L31" s="66"/>
      <c r="M31" s="87"/>
      <c r="N31" s="87"/>
      <c r="O31" s="87"/>
      <c r="P31" s="87"/>
      <c r="Q31" s="88"/>
    </row>
    <row r="32" spans="1:17" ht="6" customHeight="1" thickBot="1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7"/>
      <c r="M32" s="78"/>
      <c r="N32" s="78"/>
      <c r="O32" s="78"/>
      <c r="P32" s="78"/>
      <c r="Q32" s="79"/>
    </row>
    <row r="33" spans="1:17" ht="6" customHeight="1" thickBo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7" ht="26.25" thickBot="1">
      <c r="A34" s="1" t="s">
        <v>0</v>
      </c>
      <c r="B34" s="2"/>
      <c r="C34" s="2"/>
      <c r="D34" s="2"/>
      <c r="E34" s="2"/>
      <c r="F34" s="2"/>
      <c r="G34" s="3" t="s">
        <v>1</v>
      </c>
      <c r="H34" s="3"/>
      <c r="I34" s="3"/>
      <c r="J34" s="3"/>
      <c r="K34" s="3"/>
      <c r="L34" s="4"/>
      <c r="M34" s="5" t="s">
        <v>2</v>
      </c>
      <c r="N34" s="6"/>
      <c r="O34" s="6"/>
      <c r="P34" s="7">
        <v>6</v>
      </c>
      <c r="Q34" s="8">
        <v>6</v>
      </c>
    </row>
    <row r="35" spans="1:17" ht="20.25" thickBot="1">
      <c r="A35" s="9" t="s">
        <v>3</v>
      </c>
      <c r="B35" s="10"/>
      <c r="C35" s="10"/>
      <c r="D35" s="10"/>
      <c r="E35" s="10"/>
      <c r="F35" s="10"/>
      <c r="G35" s="11" t="s">
        <v>4</v>
      </c>
      <c r="H35" s="83" t="s">
        <v>53</v>
      </c>
      <c r="I35" s="83"/>
      <c r="J35" s="83"/>
      <c r="K35" s="83"/>
      <c r="L35" s="13"/>
      <c r="M35" s="14" t="s">
        <v>6</v>
      </c>
      <c r="N35" s="15"/>
      <c r="O35" s="16"/>
      <c r="P35" s="17">
        <f>SUM(L43:L49)/Q34</f>
        <v>63.5632183908046</v>
      </c>
      <c r="Q35" s="18"/>
    </row>
    <row r="36" spans="1:17" ht="19.5" thickBot="1">
      <c r="A36" s="9" t="s">
        <v>54</v>
      </c>
      <c r="B36" s="10"/>
      <c r="C36" s="10"/>
      <c r="D36" s="10"/>
      <c r="E36" s="10"/>
      <c r="F36" s="10"/>
      <c r="G36" s="19" t="s">
        <v>8</v>
      </c>
      <c r="H36" s="20" t="s">
        <v>55</v>
      </c>
      <c r="I36" s="20"/>
      <c r="J36" s="20"/>
      <c r="K36" s="20"/>
      <c r="L36" s="37"/>
      <c r="M36" s="21"/>
      <c r="N36" s="22"/>
      <c r="O36" s="23">
        <v>290</v>
      </c>
      <c r="P36" s="23"/>
      <c r="Q36" s="24"/>
    </row>
    <row r="37" spans="1:17" ht="19.5">
      <c r="A37" s="25" t="s">
        <v>56</v>
      </c>
      <c r="B37" s="26"/>
      <c r="C37" s="26"/>
      <c r="D37" s="26"/>
      <c r="E37" s="26"/>
      <c r="F37" s="27"/>
      <c r="G37" s="28"/>
      <c r="H37" s="29" t="s">
        <v>51</v>
      </c>
      <c r="I37" s="29"/>
      <c r="J37" s="30"/>
      <c r="K37" s="30"/>
      <c r="L37" s="31"/>
      <c r="M37" s="32"/>
      <c r="N37" s="32"/>
      <c r="O37" s="33"/>
      <c r="P37" s="33"/>
      <c r="Q37" s="24"/>
    </row>
    <row r="38" spans="1:17" ht="20.25" thickBot="1">
      <c r="A38" s="34" t="s">
        <v>57</v>
      </c>
      <c r="B38" s="35"/>
      <c r="C38" s="35"/>
      <c r="D38" s="35"/>
      <c r="E38" s="35"/>
      <c r="F38" s="36"/>
      <c r="G38" s="37"/>
      <c r="H38" s="37"/>
      <c r="I38" s="37"/>
      <c r="J38" s="37"/>
      <c r="K38" s="37"/>
      <c r="L38" s="37"/>
      <c r="M38" s="37"/>
      <c r="N38" s="37"/>
      <c r="O38" s="33"/>
      <c r="P38" s="33"/>
      <c r="Q38" s="24"/>
    </row>
    <row r="39" spans="1:17" ht="6" customHeight="1" thickBot="1">
      <c r="A39" s="38"/>
      <c r="B39" s="37"/>
      <c r="C39" s="39"/>
      <c r="D39" s="37"/>
      <c r="E39" s="37"/>
      <c r="F39" s="37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1"/>
    </row>
    <row r="40" spans="1:17" ht="15.75">
      <c r="A40" s="42" t="s">
        <v>13</v>
      </c>
      <c r="B40" s="43" t="s">
        <v>14</v>
      </c>
      <c r="C40" s="43" t="s">
        <v>15</v>
      </c>
      <c r="D40" s="43" t="s">
        <v>16</v>
      </c>
      <c r="E40" s="44" t="s">
        <v>17</v>
      </c>
      <c r="F40" s="45" t="s">
        <v>18</v>
      </c>
      <c r="G40" s="46" t="s">
        <v>19</v>
      </c>
      <c r="H40" s="43" t="s">
        <v>20</v>
      </c>
      <c r="I40" s="43" t="s">
        <v>20</v>
      </c>
      <c r="J40" s="43" t="s">
        <v>20</v>
      </c>
      <c r="K40" s="43" t="s">
        <v>21</v>
      </c>
      <c r="L40" s="43" t="s">
        <v>22</v>
      </c>
      <c r="M40" s="47" t="s">
        <v>23</v>
      </c>
      <c r="N40" s="47"/>
      <c r="O40" s="47"/>
      <c r="P40" s="47"/>
      <c r="Q40" s="48"/>
    </row>
    <row r="41" spans="1:17" ht="16.5" thickBot="1">
      <c r="A41" s="49"/>
      <c r="B41" s="50"/>
      <c r="C41" s="51" t="s">
        <v>24</v>
      </c>
      <c r="D41" s="52"/>
      <c r="E41" s="53" t="s">
        <v>25</v>
      </c>
      <c r="F41" s="53" t="s">
        <v>26</v>
      </c>
      <c r="G41" s="52" t="s">
        <v>27</v>
      </c>
      <c r="H41" s="52" t="s">
        <v>28</v>
      </c>
      <c r="I41" s="52" t="s">
        <v>29</v>
      </c>
      <c r="J41" s="52" t="s">
        <v>30</v>
      </c>
      <c r="K41" s="52" t="s">
        <v>24</v>
      </c>
      <c r="L41" s="52"/>
      <c r="M41" s="52" t="s">
        <v>31</v>
      </c>
      <c r="N41" s="52" t="s">
        <v>28</v>
      </c>
      <c r="O41" s="52" t="s">
        <v>29</v>
      </c>
      <c r="P41" s="52" t="s">
        <v>30</v>
      </c>
      <c r="Q41" s="54" t="s">
        <v>58</v>
      </c>
    </row>
    <row r="42" spans="1:17" ht="6" customHeight="1">
      <c r="A42" s="55"/>
      <c r="B42" s="56"/>
      <c r="C42" s="56"/>
      <c r="D42" s="56"/>
      <c r="E42" s="57"/>
      <c r="F42" s="5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8"/>
    </row>
    <row r="43" spans="1:17" ht="26.25">
      <c r="A43" s="59">
        <v>0.5423611111111126</v>
      </c>
      <c r="B43" s="91"/>
      <c r="C43" s="61" t="s">
        <v>59</v>
      </c>
      <c r="D43" s="62">
        <v>222</v>
      </c>
      <c r="E43" s="63" t="s">
        <v>60</v>
      </c>
      <c r="F43" s="63" t="s">
        <v>61</v>
      </c>
      <c r="G43" s="63" t="s">
        <v>62</v>
      </c>
      <c r="H43" s="85">
        <v>200</v>
      </c>
      <c r="I43" s="85"/>
      <c r="J43" s="85"/>
      <c r="K43" s="85">
        <v>64</v>
      </c>
      <c r="L43" s="66">
        <f aca="true" t="shared" si="0" ref="L43:L49">SUM(H43:J43)/2.9</f>
        <v>68.96551724137932</v>
      </c>
      <c r="M43" s="87">
        <v>1</v>
      </c>
      <c r="N43" s="87">
        <v>1</v>
      </c>
      <c r="O43" s="87"/>
      <c r="P43" s="87"/>
      <c r="Q43" s="88"/>
    </row>
    <row r="44" spans="1:17" ht="26.25">
      <c r="A44" s="59">
        <v>0.5090277777777774</v>
      </c>
      <c r="B44" s="91"/>
      <c r="C44" s="61" t="s">
        <v>32</v>
      </c>
      <c r="D44" s="62">
        <v>186</v>
      </c>
      <c r="E44" s="63" t="s">
        <v>63</v>
      </c>
      <c r="F44" s="63" t="s">
        <v>64</v>
      </c>
      <c r="G44" s="63" t="s">
        <v>65</v>
      </c>
      <c r="H44" s="92"/>
      <c r="I44" s="92">
        <v>194</v>
      </c>
      <c r="J44" s="92"/>
      <c r="K44" s="92">
        <v>61</v>
      </c>
      <c r="L44" s="66">
        <f t="shared" si="0"/>
        <v>66.89655172413794</v>
      </c>
      <c r="M44" s="87">
        <v>2</v>
      </c>
      <c r="N44" s="93"/>
      <c r="O44" s="87">
        <v>1</v>
      </c>
      <c r="P44" s="93"/>
      <c r="Q44" s="94"/>
    </row>
    <row r="45" spans="1:17" ht="26.25">
      <c r="A45" s="59">
        <v>0.525694444444445</v>
      </c>
      <c r="B45" s="91"/>
      <c r="C45" s="61" t="s">
        <v>59</v>
      </c>
      <c r="D45" s="62">
        <v>658</v>
      </c>
      <c r="E45" s="63" t="s">
        <v>66</v>
      </c>
      <c r="F45" s="63" t="s">
        <v>67</v>
      </c>
      <c r="G45" s="63" t="s">
        <v>68</v>
      </c>
      <c r="H45" s="92">
        <v>186</v>
      </c>
      <c r="I45" s="92"/>
      <c r="J45" s="92"/>
      <c r="K45" s="92">
        <v>60</v>
      </c>
      <c r="L45" s="66">
        <f t="shared" si="0"/>
        <v>64.13793103448276</v>
      </c>
      <c r="M45" s="87">
        <v>3</v>
      </c>
      <c r="N45" s="93">
        <v>2</v>
      </c>
      <c r="O45" s="87"/>
      <c r="P45" s="93"/>
      <c r="Q45" s="94"/>
    </row>
    <row r="46" spans="1:17" ht="26.25">
      <c r="A46" s="59">
        <v>0.5201388888888892</v>
      </c>
      <c r="B46" s="91"/>
      <c r="C46" s="61" t="s">
        <v>32</v>
      </c>
      <c r="D46" s="62">
        <v>554</v>
      </c>
      <c r="E46" s="63" t="s">
        <v>69</v>
      </c>
      <c r="F46" s="63" t="s">
        <v>46</v>
      </c>
      <c r="G46" s="63"/>
      <c r="H46" s="92"/>
      <c r="I46" s="92">
        <v>180</v>
      </c>
      <c r="J46" s="92"/>
      <c r="K46" s="92">
        <v>57</v>
      </c>
      <c r="L46" s="66">
        <f t="shared" si="0"/>
        <v>62.06896551724138</v>
      </c>
      <c r="M46" s="87">
        <v>4</v>
      </c>
      <c r="N46" s="93"/>
      <c r="O46" s="87">
        <v>2</v>
      </c>
      <c r="P46" s="93"/>
      <c r="Q46" s="94"/>
    </row>
    <row r="47" spans="1:17" ht="26.25">
      <c r="A47" s="59">
        <v>0.5145833333333333</v>
      </c>
      <c r="B47" s="91"/>
      <c r="C47" s="61" t="s">
        <v>59</v>
      </c>
      <c r="D47" s="62">
        <v>231</v>
      </c>
      <c r="E47" s="64" t="s">
        <v>70</v>
      </c>
      <c r="F47" s="64" t="s">
        <v>71</v>
      </c>
      <c r="G47" s="63" t="s">
        <v>72</v>
      </c>
      <c r="H47" s="92">
        <v>175</v>
      </c>
      <c r="I47" s="92"/>
      <c r="J47" s="92"/>
      <c r="K47" s="92">
        <v>53</v>
      </c>
      <c r="L47" s="66">
        <f t="shared" si="0"/>
        <v>60.3448275862069</v>
      </c>
      <c r="M47" s="87">
        <v>5</v>
      </c>
      <c r="N47" s="93">
        <v>3</v>
      </c>
      <c r="O47" s="87"/>
      <c r="P47" s="93"/>
      <c r="Q47" s="94"/>
    </row>
    <row r="48" spans="1:17" ht="26.25">
      <c r="A48" s="59">
        <v>0.5312500000000009</v>
      </c>
      <c r="B48" s="91"/>
      <c r="C48" s="61" t="s">
        <v>32</v>
      </c>
      <c r="D48" s="62">
        <v>32</v>
      </c>
      <c r="E48" s="63" t="s">
        <v>73</v>
      </c>
      <c r="F48" s="63" t="s">
        <v>74</v>
      </c>
      <c r="G48" s="63" t="s">
        <v>75</v>
      </c>
      <c r="H48" s="92"/>
      <c r="I48" s="92">
        <v>171</v>
      </c>
      <c r="J48" s="92"/>
      <c r="K48" s="92">
        <v>54</v>
      </c>
      <c r="L48" s="66">
        <f t="shared" si="0"/>
        <v>58.96551724137931</v>
      </c>
      <c r="M48" s="87">
        <v>6</v>
      </c>
      <c r="N48" s="93"/>
      <c r="O48" s="87">
        <v>3</v>
      </c>
      <c r="P48" s="93"/>
      <c r="Q48" s="94"/>
    </row>
    <row r="49" spans="1:17" ht="26.25">
      <c r="A49" s="59">
        <v>0.5368055555555568</v>
      </c>
      <c r="B49" s="91"/>
      <c r="C49" s="61" t="s">
        <v>59</v>
      </c>
      <c r="D49" s="62">
        <v>690</v>
      </c>
      <c r="E49" s="63" t="s">
        <v>76</v>
      </c>
      <c r="F49" s="63" t="s">
        <v>77</v>
      </c>
      <c r="G49" s="63" t="s">
        <v>78</v>
      </c>
      <c r="H49" s="92" t="s">
        <v>79</v>
      </c>
      <c r="I49" s="92"/>
      <c r="J49" s="92"/>
      <c r="K49" s="92"/>
      <c r="L49" s="66">
        <f t="shared" si="0"/>
        <v>0</v>
      </c>
      <c r="M49" s="87" t="s">
        <v>79</v>
      </c>
      <c r="N49" s="93" t="s">
        <v>79</v>
      </c>
      <c r="O49" s="87"/>
      <c r="P49" s="93"/>
      <c r="Q49" s="94"/>
    </row>
    <row r="50" spans="1:17" ht="15.75">
      <c r="A50" s="59">
        <v>0.5479166666666685</v>
      </c>
      <c r="B50" s="91"/>
      <c r="C50" s="61"/>
      <c r="D50" s="62"/>
      <c r="E50" s="64" t="s">
        <v>47</v>
      </c>
      <c r="F50" s="64"/>
      <c r="G50" s="63"/>
      <c r="H50" s="92"/>
      <c r="I50" s="92"/>
      <c r="J50" s="92"/>
      <c r="K50" s="92"/>
      <c r="L50" s="66"/>
      <c r="M50" s="87"/>
      <c r="N50" s="93"/>
      <c r="O50" s="87"/>
      <c r="P50" s="93"/>
      <c r="Q50" s="94"/>
    </row>
    <row r="51" spans="1:17" ht="6" customHeight="1" thickBot="1">
      <c r="A51" s="72"/>
      <c r="B51" s="73"/>
      <c r="C51" s="74"/>
      <c r="D51" s="75"/>
      <c r="E51" s="95"/>
      <c r="F51" s="95"/>
      <c r="G51" s="95"/>
      <c r="H51" s="73"/>
      <c r="I51" s="73"/>
      <c r="J51" s="73"/>
      <c r="K51" s="73"/>
      <c r="L51" s="77"/>
      <c r="M51" s="78"/>
      <c r="N51" s="78"/>
      <c r="O51" s="78"/>
      <c r="P51" s="78"/>
      <c r="Q51" s="79"/>
    </row>
    <row r="52" spans="1:17" ht="6" customHeight="1" thickBot="1">
      <c r="A52" s="80"/>
      <c r="B52" s="81"/>
      <c r="C52" s="96"/>
      <c r="D52" s="97"/>
      <c r="E52" s="98"/>
      <c r="F52" s="98"/>
      <c r="G52" s="98"/>
      <c r="H52" s="81"/>
      <c r="I52" s="81"/>
      <c r="J52" s="81"/>
      <c r="K52" s="81"/>
      <c r="L52" s="99"/>
      <c r="M52" s="100"/>
      <c r="N52" s="100"/>
      <c r="O52" s="100"/>
      <c r="P52" s="100"/>
      <c r="Q52" s="101"/>
    </row>
    <row r="53" spans="1:17" ht="26.25" thickBot="1">
      <c r="A53" s="1" t="s">
        <v>0</v>
      </c>
      <c r="B53" s="2"/>
      <c r="C53" s="2"/>
      <c r="D53" s="2"/>
      <c r="E53" s="2"/>
      <c r="F53" s="2"/>
      <c r="G53" s="3" t="s">
        <v>1</v>
      </c>
      <c r="H53" s="3"/>
      <c r="I53" s="3"/>
      <c r="J53" s="3"/>
      <c r="K53" s="3"/>
      <c r="L53" s="4"/>
      <c r="M53" s="5" t="s">
        <v>2</v>
      </c>
      <c r="N53" s="6"/>
      <c r="O53" s="6"/>
      <c r="P53" s="7">
        <v>8</v>
      </c>
      <c r="Q53" s="8">
        <v>8</v>
      </c>
    </row>
    <row r="54" spans="1:17" ht="20.25" thickBot="1">
      <c r="A54" s="9" t="s">
        <v>3</v>
      </c>
      <c r="B54" s="10"/>
      <c r="C54" s="10"/>
      <c r="D54" s="10"/>
      <c r="E54" s="10"/>
      <c r="F54" s="10"/>
      <c r="G54" s="11" t="s">
        <v>4</v>
      </c>
      <c r="H54" s="83" t="s">
        <v>85</v>
      </c>
      <c r="I54" s="83"/>
      <c r="J54" s="83"/>
      <c r="K54" s="83"/>
      <c r="L54" s="13"/>
      <c r="M54" s="14" t="s">
        <v>6</v>
      </c>
      <c r="N54" s="15"/>
      <c r="O54" s="16"/>
      <c r="P54" s="17">
        <f>SUM(L62:L70)/Q53</f>
        <v>61.730769230769226</v>
      </c>
      <c r="Q54" s="18"/>
    </row>
    <row r="55" spans="1:17" ht="19.5" thickBot="1">
      <c r="A55" s="9" t="s">
        <v>86</v>
      </c>
      <c r="B55" s="10"/>
      <c r="C55" s="10"/>
      <c r="D55" s="10"/>
      <c r="E55" s="10"/>
      <c r="F55" s="10"/>
      <c r="G55" s="19" t="s">
        <v>8</v>
      </c>
      <c r="H55" s="84" t="s">
        <v>87</v>
      </c>
      <c r="I55" s="84"/>
      <c r="J55" s="84"/>
      <c r="K55" s="84"/>
      <c r="L55" s="21"/>
      <c r="M55" s="21"/>
      <c r="N55" s="22"/>
      <c r="O55" s="23">
        <v>260</v>
      </c>
      <c r="P55" s="23"/>
      <c r="Q55" s="24"/>
    </row>
    <row r="56" spans="1:17" ht="19.5">
      <c r="A56" s="25" t="s">
        <v>88</v>
      </c>
      <c r="B56" s="26"/>
      <c r="C56" s="26"/>
      <c r="D56" s="26"/>
      <c r="E56" s="26"/>
      <c r="F56" s="27"/>
      <c r="G56" s="28"/>
      <c r="H56" s="29" t="s">
        <v>11</v>
      </c>
      <c r="I56" s="29"/>
      <c r="J56" s="30"/>
      <c r="K56" s="30"/>
      <c r="L56" s="31"/>
      <c r="M56" s="32"/>
      <c r="N56" s="32"/>
      <c r="O56" s="33"/>
      <c r="P56" s="33"/>
      <c r="Q56" s="24"/>
    </row>
    <row r="57" spans="1:17" ht="20.25" thickBot="1">
      <c r="A57" s="34" t="s">
        <v>89</v>
      </c>
      <c r="B57" s="35"/>
      <c r="C57" s="35"/>
      <c r="D57" s="35"/>
      <c r="E57" s="35"/>
      <c r="F57" s="36"/>
      <c r="G57" s="37"/>
      <c r="H57" s="37"/>
      <c r="I57" s="37"/>
      <c r="J57" s="37"/>
      <c r="K57" s="37"/>
      <c r="L57" s="37"/>
      <c r="M57" s="37"/>
      <c r="N57" s="37"/>
      <c r="O57" s="33"/>
      <c r="P57" s="33"/>
      <c r="Q57" s="24"/>
    </row>
    <row r="58" spans="1:17" ht="6" customHeight="1" thickBot="1">
      <c r="A58" s="38"/>
      <c r="B58" s="37"/>
      <c r="C58" s="39"/>
      <c r="D58" s="37"/>
      <c r="E58" s="37"/>
      <c r="F58" s="37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1"/>
    </row>
    <row r="59" spans="1:17" ht="15.75">
      <c r="A59" s="42" t="s">
        <v>13</v>
      </c>
      <c r="B59" s="43" t="s">
        <v>14</v>
      </c>
      <c r="C59" s="43" t="s">
        <v>15</v>
      </c>
      <c r="D59" s="43" t="s">
        <v>16</v>
      </c>
      <c r="E59" s="44" t="s">
        <v>17</v>
      </c>
      <c r="F59" s="45" t="s">
        <v>18</v>
      </c>
      <c r="G59" s="46" t="s">
        <v>19</v>
      </c>
      <c r="H59" s="43" t="s">
        <v>20</v>
      </c>
      <c r="I59" s="43" t="s">
        <v>20</v>
      </c>
      <c r="J59" s="43" t="s">
        <v>20</v>
      </c>
      <c r="K59" s="43" t="s">
        <v>21</v>
      </c>
      <c r="L59" s="43" t="s">
        <v>22</v>
      </c>
      <c r="M59" s="47" t="s">
        <v>23</v>
      </c>
      <c r="N59" s="47"/>
      <c r="O59" s="47"/>
      <c r="P59" s="47"/>
      <c r="Q59" s="48"/>
    </row>
    <row r="60" spans="1:17" ht="16.5" thickBot="1">
      <c r="A60" s="49"/>
      <c r="B60" s="50"/>
      <c r="C60" s="51" t="s">
        <v>24</v>
      </c>
      <c r="D60" s="52"/>
      <c r="E60" s="53" t="s">
        <v>25</v>
      </c>
      <c r="F60" s="53" t="s">
        <v>26</v>
      </c>
      <c r="G60" s="52" t="s">
        <v>27</v>
      </c>
      <c r="H60" s="52" t="s">
        <v>28</v>
      </c>
      <c r="I60" s="52" t="s">
        <v>29</v>
      </c>
      <c r="J60" s="52" t="s">
        <v>30</v>
      </c>
      <c r="K60" s="52" t="s">
        <v>24</v>
      </c>
      <c r="L60" s="52"/>
      <c r="M60" s="52" t="s">
        <v>31</v>
      </c>
      <c r="N60" s="52" t="s">
        <v>28</v>
      </c>
      <c r="O60" s="52" t="s">
        <v>29</v>
      </c>
      <c r="P60" s="52" t="s">
        <v>30</v>
      </c>
      <c r="Q60" s="54"/>
    </row>
    <row r="61" spans="1:17" ht="6" customHeight="1">
      <c r="A61" s="55"/>
      <c r="B61" s="56"/>
      <c r="C61" s="56"/>
      <c r="D61" s="56"/>
      <c r="E61" s="57"/>
      <c r="F61" s="57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8"/>
    </row>
    <row r="62" spans="1:17" ht="26.25">
      <c r="A62" s="59">
        <v>0.5631944444444443</v>
      </c>
      <c r="B62" s="91"/>
      <c r="C62" s="61" t="s">
        <v>59</v>
      </c>
      <c r="D62" s="62">
        <v>222</v>
      </c>
      <c r="E62" s="63" t="s">
        <v>60</v>
      </c>
      <c r="F62" s="63" t="s">
        <v>61</v>
      </c>
      <c r="G62" s="63" t="s">
        <v>62</v>
      </c>
      <c r="H62" s="85">
        <v>171</v>
      </c>
      <c r="I62" s="85"/>
      <c r="J62" s="85"/>
      <c r="K62" s="85">
        <v>60</v>
      </c>
      <c r="L62" s="66">
        <f aca="true" t="shared" si="1" ref="L62:L70">SUM(H62:J62)/2.6</f>
        <v>65.76923076923077</v>
      </c>
      <c r="M62" s="87">
        <v>1</v>
      </c>
      <c r="N62" s="87">
        <v>1</v>
      </c>
      <c r="O62" s="87"/>
      <c r="P62" s="87"/>
      <c r="Q62" s="88"/>
    </row>
    <row r="63" spans="1:17" ht="26.25">
      <c r="A63" s="59">
        <v>0.5743055555555554</v>
      </c>
      <c r="B63" s="91"/>
      <c r="C63" s="61" t="s">
        <v>32</v>
      </c>
      <c r="D63" s="62">
        <v>520</v>
      </c>
      <c r="E63" s="64" t="s">
        <v>90</v>
      </c>
      <c r="F63" s="64" t="s">
        <v>91</v>
      </c>
      <c r="G63" s="63" t="s">
        <v>92</v>
      </c>
      <c r="H63" s="85"/>
      <c r="I63" s="85">
        <v>165</v>
      </c>
      <c r="J63" s="85"/>
      <c r="K63" s="85">
        <v>58</v>
      </c>
      <c r="L63" s="66">
        <f t="shared" si="1"/>
        <v>63.46153846153846</v>
      </c>
      <c r="M63" s="87">
        <v>2</v>
      </c>
      <c r="N63" s="87"/>
      <c r="O63" s="87">
        <v>1</v>
      </c>
      <c r="P63" s="87"/>
      <c r="Q63" s="88"/>
    </row>
    <row r="64" spans="1:17" ht="26.25">
      <c r="A64" s="59">
        <v>0.5465277777777777</v>
      </c>
      <c r="B64" s="91"/>
      <c r="C64" s="61" t="s">
        <v>59</v>
      </c>
      <c r="D64" s="62">
        <v>658</v>
      </c>
      <c r="E64" s="63" t="s">
        <v>66</v>
      </c>
      <c r="F64" s="63" t="s">
        <v>67</v>
      </c>
      <c r="G64" s="63" t="s">
        <v>68</v>
      </c>
      <c r="H64" s="85">
        <v>162</v>
      </c>
      <c r="I64" s="85"/>
      <c r="J64" s="85"/>
      <c r="K64" s="85">
        <v>56</v>
      </c>
      <c r="L64" s="66">
        <f t="shared" si="1"/>
        <v>62.30769230769231</v>
      </c>
      <c r="M64" s="87">
        <v>3</v>
      </c>
      <c r="N64" s="87">
        <v>2</v>
      </c>
      <c r="O64" s="87"/>
      <c r="P64" s="87"/>
      <c r="Q64" s="88"/>
    </row>
    <row r="65" spans="1:17" ht="26.25">
      <c r="A65" s="59">
        <v>0.56875</v>
      </c>
      <c r="B65" s="91"/>
      <c r="C65" s="61" t="s">
        <v>32</v>
      </c>
      <c r="D65" s="62">
        <v>583</v>
      </c>
      <c r="E65" s="63" t="s">
        <v>93</v>
      </c>
      <c r="F65" s="63" t="s">
        <v>94</v>
      </c>
      <c r="G65" s="63" t="s">
        <v>95</v>
      </c>
      <c r="H65" s="85"/>
      <c r="I65" s="85">
        <v>161</v>
      </c>
      <c r="J65" s="85"/>
      <c r="K65" s="85">
        <v>54</v>
      </c>
      <c r="L65" s="66">
        <f t="shared" si="1"/>
        <v>61.92307692307692</v>
      </c>
      <c r="M65" s="87">
        <v>4</v>
      </c>
      <c r="N65" s="87"/>
      <c r="O65" s="87">
        <v>2</v>
      </c>
      <c r="P65" s="87"/>
      <c r="Q65" s="88"/>
    </row>
    <row r="66" spans="1:17" ht="26.25">
      <c r="A66" s="59">
        <v>0.5354166666666667</v>
      </c>
      <c r="B66" s="91"/>
      <c r="C66" s="61" t="s">
        <v>59</v>
      </c>
      <c r="D66" s="62">
        <v>231</v>
      </c>
      <c r="E66" s="64" t="s">
        <v>70</v>
      </c>
      <c r="F66" s="64" t="s">
        <v>71</v>
      </c>
      <c r="G66" s="63" t="s">
        <v>72</v>
      </c>
      <c r="H66" s="85">
        <v>159</v>
      </c>
      <c r="I66" s="85"/>
      <c r="J66" s="85"/>
      <c r="K66" s="85">
        <v>55</v>
      </c>
      <c r="L66" s="66">
        <f t="shared" si="1"/>
        <v>61.15384615384615</v>
      </c>
      <c r="M66" s="87">
        <v>5</v>
      </c>
      <c r="N66" s="87">
        <v>3</v>
      </c>
      <c r="O66" s="87"/>
      <c r="P66" s="87"/>
      <c r="Q66" s="88"/>
    </row>
    <row r="67" spans="1:17" ht="26.25">
      <c r="A67" s="59">
        <v>0.5298611111111111</v>
      </c>
      <c r="B67" s="91"/>
      <c r="C67" s="61" t="s">
        <v>32</v>
      </c>
      <c r="D67" s="62">
        <v>186</v>
      </c>
      <c r="E67" s="63" t="s">
        <v>63</v>
      </c>
      <c r="F67" s="63" t="s">
        <v>64</v>
      </c>
      <c r="G67" s="63" t="s">
        <v>65</v>
      </c>
      <c r="H67" s="85"/>
      <c r="I67" s="85">
        <v>158</v>
      </c>
      <c r="J67" s="85"/>
      <c r="K67" s="85">
        <v>58</v>
      </c>
      <c r="L67" s="66">
        <f t="shared" si="1"/>
        <v>60.76923076923077</v>
      </c>
      <c r="M67" s="87">
        <v>6</v>
      </c>
      <c r="N67" s="87"/>
      <c r="O67" s="87">
        <v>3</v>
      </c>
      <c r="P67" s="87"/>
      <c r="Q67" s="88"/>
    </row>
    <row r="68" spans="1:17" ht="26.25">
      <c r="A68" s="59">
        <v>0.5409722222222222</v>
      </c>
      <c r="B68" s="91"/>
      <c r="C68" s="61" t="s">
        <v>32</v>
      </c>
      <c r="D68" s="62">
        <v>554</v>
      </c>
      <c r="E68" s="63" t="s">
        <v>69</v>
      </c>
      <c r="F68" s="63" t="s">
        <v>46</v>
      </c>
      <c r="G68" s="63"/>
      <c r="H68" s="85"/>
      <c r="I68" s="85">
        <v>156</v>
      </c>
      <c r="J68" s="85"/>
      <c r="K68" s="85">
        <v>55</v>
      </c>
      <c r="L68" s="66">
        <f t="shared" si="1"/>
        <v>60</v>
      </c>
      <c r="M68" s="87">
        <v>7</v>
      </c>
      <c r="N68" s="87"/>
      <c r="O68" s="87">
        <v>4</v>
      </c>
      <c r="P68" s="87"/>
      <c r="Q68" s="88"/>
    </row>
    <row r="69" spans="1:17" ht="26.25">
      <c r="A69" s="59">
        <v>0.5520833333333333</v>
      </c>
      <c r="B69" s="91"/>
      <c r="C69" s="61" t="s">
        <v>32</v>
      </c>
      <c r="D69" s="62">
        <v>32</v>
      </c>
      <c r="E69" s="63" t="s">
        <v>73</v>
      </c>
      <c r="F69" s="63" t="s">
        <v>74</v>
      </c>
      <c r="G69" s="63" t="s">
        <v>75</v>
      </c>
      <c r="H69" s="85"/>
      <c r="I69" s="85">
        <v>152</v>
      </c>
      <c r="J69" s="85"/>
      <c r="K69" s="85">
        <v>53</v>
      </c>
      <c r="L69" s="66">
        <f t="shared" si="1"/>
        <v>58.46153846153846</v>
      </c>
      <c r="M69" s="87">
        <v>8</v>
      </c>
      <c r="N69" s="87"/>
      <c r="O69" s="87">
        <v>5</v>
      </c>
      <c r="P69" s="87"/>
      <c r="Q69" s="88"/>
    </row>
    <row r="70" spans="1:17" ht="26.25">
      <c r="A70" s="59">
        <v>0.5576388888888888</v>
      </c>
      <c r="B70" s="91"/>
      <c r="C70" s="61" t="s">
        <v>59</v>
      </c>
      <c r="D70" s="62">
        <v>690</v>
      </c>
      <c r="E70" s="63" t="s">
        <v>76</v>
      </c>
      <c r="F70" s="63" t="s">
        <v>77</v>
      </c>
      <c r="G70" s="63" t="s">
        <v>78</v>
      </c>
      <c r="H70" s="85" t="s">
        <v>79</v>
      </c>
      <c r="I70" s="85"/>
      <c r="J70" s="85"/>
      <c r="K70" s="85"/>
      <c r="L70" s="66">
        <f t="shared" si="1"/>
        <v>0</v>
      </c>
      <c r="M70" s="87" t="s">
        <v>79</v>
      </c>
      <c r="N70" s="87" t="s">
        <v>79</v>
      </c>
      <c r="O70" s="87"/>
      <c r="P70" s="87"/>
      <c r="Q70" s="88"/>
    </row>
    <row r="71" spans="1:17" ht="15.75">
      <c r="A71" s="59">
        <v>0.5798611111111109</v>
      </c>
      <c r="B71" s="104"/>
      <c r="C71" s="61"/>
      <c r="D71" s="62"/>
      <c r="E71" s="64" t="s">
        <v>47</v>
      </c>
      <c r="F71" s="64"/>
      <c r="G71" s="63"/>
      <c r="H71" s="85"/>
      <c r="I71" s="85"/>
      <c r="J71" s="85"/>
      <c r="K71" s="85"/>
      <c r="L71" s="66"/>
      <c r="M71" s="87"/>
      <c r="N71" s="87"/>
      <c r="O71" s="87"/>
      <c r="P71" s="87"/>
      <c r="Q71" s="88"/>
    </row>
    <row r="72" spans="1:17" ht="6" customHeight="1" thickBot="1">
      <c r="A72" s="105"/>
      <c r="B72" s="106"/>
      <c r="C72" s="107"/>
      <c r="D72" s="108"/>
      <c r="E72" s="109"/>
      <c r="F72" s="109"/>
      <c r="G72" s="109"/>
      <c r="H72" s="106"/>
      <c r="I72" s="106"/>
      <c r="J72" s="106"/>
      <c r="K72" s="106"/>
      <c r="L72" s="110"/>
      <c r="M72" s="111"/>
      <c r="N72" s="111"/>
      <c r="O72" s="111"/>
      <c r="P72" s="111"/>
      <c r="Q72" s="112"/>
    </row>
    <row r="73" spans="1:17" ht="6" customHeight="1" thickBo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1:17" ht="26.25" thickBot="1">
      <c r="A74" s="1" t="s">
        <v>0</v>
      </c>
      <c r="B74" s="2"/>
      <c r="C74" s="2"/>
      <c r="D74" s="2"/>
      <c r="E74" s="2"/>
      <c r="F74" s="2"/>
      <c r="G74" s="3" t="s">
        <v>1</v>
      </c>
      <c r="H74" s="3"/>
      <c r="I74" s="3"/>
      <c r="J74" s="3"/>
      <c r="K74" s="3"/>
      <c r="L74" s="4"/>
      <c r="M74" s="5" t="s">
        <v>2</v>
      </c>
      <c r="N74" s="6"/>
      <c r="O74" s="6"/>
      <c r="P74" s="7">
        <v>3</v>
      </c>
      <c r="Q74" s="8">
        <v>3</v>
      </c>
    </row>
    <row r="75" spans="1:17" ht="20.25" thickBot="1">
      <c r="A75" s="9" t="s">
        <v>3</v>
      </c>
      <c r="B75" s="10"/>
      <c r="C75" s="10"/>
      <c r="D75" s="10"/>
      <c r="E75" s="10"/>
      <c r="F75" s="10"/>
      <c r="G75" s="11" t="s">
        <v>4</v>
      </c>
      <c r="H75" s="83" t="s">
        <v>53</v>
      </c>
      <c r="I75" s="83"/>
      <c r="J75" s="83"/>
      <c r="K75" s="83"/>
      <c r="L75" s="13"/>
      <c r="M75" s="14" t="s">
        <v>6</v>
      </c>
      <c r="N75" s="15"/>
      <c r="O75" s="16"/>
      <c r="P75" s="17">
        <f>SUM(L83:L85)/Q74</f>
        <v>60.32258064516129</v>
      </c>
      <c r="Q75" s="18"/>
    </row>
    <row r="76" spans="1:17" ht="19.5" thickBot="1">
      <c r="A76" s="9" t="s">
        <v>96</v>
      </c>
      <c r="B76" s="10"/>
      <c r="C76" s="10"/>
      <c r="D76" s="10"/>
      <c r="E76" s="10"/>
      <c r="F76" s="10"/>
      <c r="G76" s="19" t="s">
        <v>8</v>
      </c>
      <c r="H76" s="20" t="s">
        <v>55</v>
      </c>
      <c r="I76" s="20"/>
      <c r="J76" s="20"/>
      <c r="K76" s="20"/>
      <c r="L76" s="21"/>
      <c r="M76" s="21"/>
      <c r="N76" s="22"/>
      <c r="O76" s="23">
        <v>310</v>
      </c>
      <c r="P76" s="23"/>
      <c r="Q76" s="24"/>
    </row>
    <row r="77" spans="1:17" ht="19.5">
      <c r="A77" s="25" t="s">
        <v>56</v>
      </c>
      <c r="B77" s="26"/>
      <c r="C77" s="26"/>
      <c r="D77" s="26"/>
      <c r="E77" s="26"/>
      <c r="F77" s="27"/>
      <c r="G77" s="28"/>
      <c r="H77" s="29" t="s">
        <v>51</v>
      </c>
      <c r="I77" s="29"/>
      <c r="J77" s="30"/>
      <c r="K77" s="30"/>
      <c r="L77" s="102"/>
      <c r="M77" s="32"/>
      <c r="N77" s="32"/>
      <c r="O77" s="33"/>
      <c r="P77" s="33"/>
      <c r="Q77" s="24"/>
    </row>
    <row r="78" spans="1:17" ht="20.25" thickBot="1">
      <c r="A78" s="34" t="s">
        <v>97</v>
      </c>
      <c r="B78" s="35"/>
      <c r="C78" s="35"/>
      <c r="D78" s="35"/>
      <c r="E78" s="35"/>
      <c r="F78" s="36"/>
      <c r="G78" s="37"/>
      <c r="H78" s="37"/>
      <c r="I78" s="37"/>
      <c r="J78" s="37"/>
      <c r="K78" s="37"/>
      <c r="L78" s="37"/>
      <c r="M78" s="37"/>
      <c r="N78" s="37"/>
      <c r="O78" s="33"/>
      <c r="P78" s="33"/>
      <c r="Q78" s="24"/>
    </row>
    <row r="79" spans="1:17" ht="6" customHeight="1" thickBot="1">
      <c r="A79" s="38"/>
      <c r="B79" s="37"/>
      <c r="C79" s="39"/>
      <c r="D79" s="37"/>
      <c r="E79" s="37"/>
      <c r="F79" s="37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1"/>
    </row>
    <row r="80" spans="1:17" ht="15.75">
      <c r="A80" s="42" t="s">
        <v>13</v>
      </c>
      <c r="B80" s="43" t="s">
        <v>14</v>
      </c>
      <c r="C80" s="43" t="s">
        <v>15</v>
      </c>
      <c r="D80" s="43" t="s">
        <v>16</v>
      </c>
      <c r="E80" s="44" t="s">
        <v>17</v>
      </c>
      <c r="F80" s="45" t="s">
        <v>18</v>
      </c>
      <c r="G80" s="46" t="s">
        <v>19</v>
      </c>
      <c r="H80" s="43" t="s">
        <v>20</v>
      </c>
      <c r="I80" s="43" t="s">
        <v>20</v>
      </c>
      <c r="J80" s="43" t="s">
        <v>20</v>
      </c>
      <c r="K80" s="43" t="s">
        <v>21</v>
      </c>
      <c r="L80" s="43" t="s">
        <v>22</v>
      </c>
      <c r="M80" s="47" t="s">
        <v>23</v>
      </c>
      <c r="N80" s="47"/>
      <c r="O80" s="47"/>
      <c r="P80" s="47"/>
      <c r="Q80" s="48"/>
    </row>
    <row r="81" spans="1:17" ht="16.5" thickBot="1">
      <c r="A81" s="49"/>
      <c r="B81" s="50"/>
      <c r="C81" s="51" t="s">
        <v>24</v>
      </c>
      <c r="D81" s="52"/>
      <c r="E81" s="53" t="s">
        <v>25</v>
      </c>
      <c r="F81" s="53" t="s">
        <v>26</v>
      </c>
      <c r="G81" s="52" t="s">
        <v>27</v>
      </c>
      <c r="H81" s="52" t="s">
        <v>28</v>
      </c>
      <c r="I81" s="52" t="s">
        <v>29</v>
      </c>
      <c r="J81" s="52" t="s">
        <v>30</v>
      </c>
      <c r="K81" s="52" t="s">
        <v>24</v>
      </c>
      <c r="L81" s="52"/>
      <c r="M81" s="52" t="s">
        <v>31</v>
      </c>
      <c r="N81" s="52" t="s">
        <v>28</v>
      </c>
      <c r="O81" s="52" t="s">
        <v>29</v>
      </c>
      <c r="P81" s="52" t="s">
        <v>30</v>
      </c>
      <c r="Q81" s="54"/>
    </row>
    <row r="82" spans="1:17" ht="6" customHeight="1">
      <c r="A82" s="55"/>
      <c r="B82" s="56"/>
      <c r="C82" s="56"/>
      <c r="D82" s="56"/>
      <c r="E82" s="57"/>
      <c r="F82" s="57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8"/>
    </row>
    <row r="83" spans="1:17" ht="26.25">
      <c r="A83" s="59">
        <v>0.6034722222222272</v>
      </c>
      <c r="B83" s="104"/>
      <c r="C83" s="61" t="s">
        <v>32</v>
      </c>
      <c r="D83" s="62">
        <v>520</v>
      </c>
      <c r="E83" s="64" t="s">
        <v>90</v>
      </c>
      <c r="F83" s="64" t="s">
        <v>91</v>
      </c>
      <c r="G83" s="63" t="s">
        <v>92</v>
      </c>
      <c r="H83" s="85"/>
      <c r="I83" s="85">
        <v>197</v>
      </c>
      <c r="J83" s="85"/>
      <c r="K83" s="85">
        <v>52</v>
      </c>
      <c r="L83" s="66">
        <f>SUM(H83:J83)/3.1</f>
        <v>63.54838709677419</v>
      </c>
      <c r="M83" s="87">
        <v>1</v>
      </c>
      <c r="N83" s="113"/>
      <c r="O83" s="87">
        <v>1</v>
      </c>
      <c r="P83" s="87"/>
      <c r="Q83" s="88"/>
    </row>
    <row r="84" spans="1:17" ht="26.25">
      <c r="A84" s="59">
        <v>0.5979166666666713</v>
      </c>
      <c r="B84" s="104"/>
      <c r="C84" s="61" t="s">
        <v>32</v>
      </c>
      <c r="D84" s="62">
        <v>583</v>
      </c>
      <c r="E84" s="63" t="s">
        <v>93</v>
      </c>
      <c r="F84" s="63" t="s">
        <v>94</v>
      </c>
      <c r="G84" s="63" t="s">
        <v>95</v>
      </c>
      <c r="H84" s="85"/>
      <c r="I84" s="85">
        <v>183</v>
      </c>
      <c r="J84" s="85"/>
      <c r="K84" s="85">
        <v>48</v>
      </c>
      <c r="L84" s="66">
        <f>SUM(H84:J84)/3.1</f>
        <v>59.03225806451613</v>
      </c>
      <c r="M84" s="87">
        <v>2</v>
      </c>
      <c r="N84" s="113"/>
      <c r="O84" s="87">
        <v>2</v>
      </c>
      <c r="P84" s="87"/>
      <c r="Q84" s="88"/>
    </row>
    <row r="85" spans="1:17" ht="26.25">
      <c r="A85" s="59">
        <v>0.5756944444444478</v>
      </c>
      <c r="B85" s="104"/>
      <c r="C85" s="61" t="s">
        <v>32</v>
      </c>
      <c r="D85" s="62">
        <v>128</v>
      </c>
      <c r="E85" s="63" t="s">
        <v>98</v>
      </c>
      <c r="F85" s="63" t="s">
        <v>46</v>
      </c>
      <c r="G85" s="63"/>
      <c r="H85" s="85"/>
      <c r="I85" s="85">
        <v>181</v>
      </c>
      <c r="J85" s="85"/>
      <c r="K85" s="85">
        <v>46</v>
      </c>
      <c r="L85" s="66">
        <f>SUM(H85:J85)/3.1</f>
        <v>58.387096774193544</v>
      </c>
      <c r="M85" s="87">
        <v>3</v>
      </c>
      <c r="N85" s="113"/>
      <c r="O85" s="87">
        <v>3</v>
      </c>
      <c r="P85" s="87"/>
      <c r="Q85" s="88"/>
    </row>
    <row r="86" spans="1:17" ht="15.75">
      <c r="A86" s="59">
        <v>0.609027777777783</v>
      </c>
      <c r="B86" s="103"/>
      <c r="C86" s="61"/>
      <c r="D86" s="62"/>
      <c r="E86" s="64" t="s">
        <v>47</v>
      </c>
      <c r="F86" s="64"/>
      <c r="G86" s="63"/>
      <c r="H86" s="85"/>
      <c r="I86" s="85"/>
      <c r="J86" s="85"/>
      <c r="K86" s="85"/>
      <c r="L86" s="66"/>
      <c r="M86" s="87"/>
      <c r="N86" s="113"/>
      <c r="O86" s="87"/>
      <c r="P86" s="87"/>
      <c r="Q86" s="88"/>
    </row>
    <row r="87" spans="1:17" ht="6" customHeight="1" thickBot="1">
      <c r="A87" s="72"/>
      <c r="B87" s="73"/>
      <c r="C87" s="74"/>
      <c r="D87" s="75"/>
      <c r="E87" s="95"/>
      <c r="F87" s="95"/>
      <c r="G87" s="95"/>
      <c r="H87" s="73"/>
      <c r="I87" s="73"/>
      <c r="J87" s="73"/>
      <c r="K87" s="73"/>
      <c r="L87" s="77"/>
      <c r="M87" s="78"/>
      <c r="N87" s="78"/>
      <c r="O87" s="78"/>
      <c r="P87" s="78"/>
      <c r="Q87" s="79"/>
    </row>
    <row r="88" spans="1:17" ht="6" customHeight="1" thickBo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1:17" ht="26.25" thickBot="1">
      <c r="A89" s="1" t="s">
        <v>0</v>
      </c>
      <c r="B89" s="2"/>
      <c r="C89" s="2"/>
      <c r="D89" s="2"/>
      <c r="E89" s="2"/>
      <c r="F89" s="2"/>
      <c r="G89" s="3" t="s">
        <v>1</v>
      </c>
      <c r="H89" s="3"/>
      <c r="I89" s="3"/>
      <c r="J89" s="3"/>
      <c r="K89" s="3"/>
      <c r="L89" s="4"/>
      <c r="M89" s="5" t="s">
        <v>2</v>
      </c>
      <c r="N89" s="6"/>
      <c r="O89" s="6"/>
      <c r="P89" s="7">
        <v>2</v>
      </c>
      <c r="Q89" s="8">
        <v>2</v>
      </c>
    </row>
    <row r="90" spans="1:17" ht="20.25" thickBot="1">
      <c r="A90" s="9" t="s">
        <v>3</v>
      </c>
      <c r="B90" s="10"/>
      <c r="C90" s="10"/>
      <c r="D90" s="10"/>
      <c r="E90" s="10"/>
      <c r="F90" s="10"/>
      <c r="G90" s="11" t="s">
        <v>4</v>
      </c>
      <c r="H90" s="83" t="s">
        <v>85</v>
      </c>
      <c r="I90" s="83"/>
      <c r="J90" s="83"/>
      <c r="K90" s="83"/>
      <c r="L90" s="13"/>
      <c r="M90" s="14" t="s">
        <v>6</v>
      </c>
      <c r="N90" s="15"/>
      <c r="O90" s="16"/>
      <c r="P90" s="17">
        <f>SUM(L98:L99)/Q89</f>
        <v>61.470588235294116</v>
      </c>
      <c r="Q90" s="18"/>
    </row>
    <row r="91" spans="1:17" ht="19.5" thickBot="1">
      <c r="A91" s="9" t="s">
        <v>99</v>
      </c>
      <c r="B91" s="10"/>
      <c r="C91" s="10"/>
      <c r="D91" s="10"/>
      <c r="E91" s="10"/>
      <c r="F91" s="10"/>
      <c r="G91" s="19" t="s">
        <v>8</v>
      </c>
      <c r="H91" s="84" t="s">
        <v>87</v>
      </c>
      <c r="I91" s="84"/>
      <c r="J91" s="84"/>
      <c r="K91" s="84"/>
      <c r="L91" s="21"/>
      <c r="M91" s="21"/>
      <c r="N91" s="22"/>
      <c r="O91" s="23">
        <v>340</v>
      </c>
      <c r="P91" s="23"/>
      <c r="Q91" s="24"/>
    </row>
    <row r="92" spans="1:17" ht="19.5">
      <c r="A92" s="25" t="s">
        <v>100</v>
      </c>
      <c r="B92" s="26"/>
      <c r="C92" s="26"/>
      <c r="D92" s="26"/>
      <c r="E92" s="26"/>
      <c r="F92" s="27"/>
      <c r="G92" s="28"/>
      <c r="H92" s="29" t="s">
        <v>11</v>
      </c>
      <c r="I92" s="29"/>
      <c r="J92" s="30"/>
      <c r="K92" s="30"/>
      <c r="L92" s="31"/>
      <c r="M92" s="32"/>
      <c r="N92" s="32"/>
      <c r="O92" s="33"/>
      <c r="P92" s="33"/>
      <c r="Q92" s="24"/>
    </row>
    <row r="93" spans="1:17" ht="20.25" thickBot="1">
      <c r="A93" s="34" t="s">
        <v>101</v>
      </c>
      <c r="B93" s="35"/>
      <c r="C93" s="35"/>
      <c r="D93" s="35"/>
      <c r="E93" s="35"/>
      <c r="F93" s="36"/>
      <c r="G93" s="37"/>
      <c r="H93" s="37"/>
      <c r="I93" s="37"/>
      <c r="J93" s="37"/>
      <c r="K93" s="37"/>
      <c r="L93" s="37"/>
      <c r="M93" s="37"/>
      <c r="N93" s="37"/>
      <c r="O93" s="33"/>
      <c r="P93" s="33"/>
      <c r="Q93" s="24"/>
    </row>
    <row r="94" spans="1:17" ht="6" customHeight="1" thickBot="1">
      <c r="A94" s="38"/>
      <c r="B94" s="37"/>
      <c r="C94" s="39"/>
      <c r="D94" s="37"/>
      <c r="E94" s="37"/>
      <c r="F94" s="37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1"/>
    </row>
    <row r="95" spans="1:17" ht="15.75">
      <c r="A95" s="42" t="s">
        <v>13</v>
      </c>
      <c r="B95" s="43" t="s">
        <v>14</v>
      </c>
      <c r="C95" s="43" t="s">
        <v>15</v>
      </c>
      <c r="D95" s="43" t="s">
        <v>16</v>
      </c>
      <c r="E95" s="44" t="s">
        <v>17</v>
      </c>
      <c r="F95" s="45" t="s">
        <v>18</v>
      </c>
      <c r="G95" s="46" t="s">
        <v>19</v>
      </c>
      <c r="H95" s="43" t="s">
        <v>20</v>
      </c>
      <c r="I95" s="43" t="s">
        <v>20</v>
      </c>
      <c r="J95" s="43" t="s">
        <v>20</v>
      </c>
      <c r="K95" s="43" t="s">
        <v>21</v>
      </c>
      <c r="L95" s="43" t="s">
        <v>22</v>
      </c>
      <c r="M95" s="47" t="s">
        <v>23</v>
      </c>
      <c r="N95" s="47"/>
      <c r="O95" s="47"/>
      <c r="P95" s="47"/>
      <c r="Q95" s="48"/>
    </row>
    <row r="96" spans="1:17" ht="16.5" thickBot="1">
      <c r="A96" s="49"/>
      <c r="B96" s="50"/>
      <c r="C96" s="51" t="s">
        <v>24</v>
      </c>
      <c r="D96" s="52"/>
      <c r="E96" s="53" t="s">
        <v>25</v>
      </c>
      <c r="F96" s="53" t="s">
        <v>26</v>
      </c>
      <c r="G96" s="52" t="s">
        <v>27</v>
      </c>
      <c r="H96" s="52" t="s">
        <v>28</v>
      </c>
      <c r="I96" s="52" t="s">
        <v>29</v>
      </c>
      <c r="J96" s="52" t="s">
        <v>30</v>
      </c>
      <c r="K96" s="52" t="s">
        <v>24</v>
      </c>
      <c r="L96" s="52"/>
      <c r="M96" s="52" t="s">
        <v>31</v>
      </c>
      <c r="N96" s="52" t="s">
        <v>28</v>
      </c>
      <c r="O96" s="52" t="s">
        <v>29</v>
      </c>
      <c r="P96" s="52" t="s">
        <v>30</v>
      </c>
      <c r="Q96" s="54"/>
    </row>
    <row r="97" spans="1:17" ht="6" customHeight="1">
      <c r="A97" s="55"/>
      <c r="B97" s="56"/>
      <c r="C97" s="56"/>
      <c r="D97" s="56"/>
      <c r="E97" s="57"/>
      <c r="F97" s="57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8"/>
    </row>
    <row r="98" spans="1:17" ht="26.25">
      <c r="A98" s="59">
        <v>0.5798611111111109</v>
      </c>
      <c r="B98" s="104"/>
      <c r="C98" s="61" t="s">
        <v>59</v>
      </c>
      <c r="D98" s="62">
        <v>149</v>
      </c>
      <c r="E98" s="64" t="s">
        <v>82</v>
      </c>
      <c r="F98" s="64" t="s">
        <v>83</v>
      </c>
      <c r="G98" s="63" t="s">
        <v>84</v>
      </c>
      <c r="H98" s="85">
        <v>214</v>
      </c>
      <c r="I98" s="85"/>
      <c r="J98" s="85"/>
      <c r="K98" s="85">
        <v>52</v>
      </c>
      <c r="L98" s="66">
        <f>SUM(H98:J98)/3.4</f>
        <v>62.94117647058824</v>
      </c>
      <c r="M98" s="87">
        <v>1</v>
      </c>
      <c r="N98" s="87">
        <v>1</v>
      </c>
      <c r="O98" s="87"/>
      <c r="P98" s="87"/>
      <c r="Q98" s="88"/>
    </row>
    <row r="99" spans="1:17" ht="26.25">
      <c r="A99" s="59">
        <v>0.5965277777777775</v>
      </c>
      <c r="B99" s="104"/>
      <c r="C99" s="61" t="s">
        <v>32</v>
      </c>
      <c r="D99" s="62">
        <v>128</v>
      </c>
      <c r="E99" s="63" t="s">
        <v>98</v>
      </c>
      <c r="F99" s="63" t="s">
        <v>46</v>
      </c>
      <c r="G99" s="63"/>
      <c r="H99" s="85"/>
      <c r="I99" s="85">
        <v>204</v>
      </c>
      <c r="J99" s="85"/>
      <c r="K99" s="85">
        <v>48</v>
      </c>
      <c r="L99" s="66">
        <f>SUM(H99:J99)/3.4</f>
        <v>60</v>
      </c>
      <c r="M99" s="87">
        <v>2</v>
      </c>
      <c r="N99" s="87"/>
      <c r="O99" s="87">
        <v>1</v>
      </c>
      <c r="P99" s="87"/>
      <c r="Q99" s="88"/>
    </row>
    <row r="100" spans="1:17" ht="15.75">
      <c r="A100" s="59">
        <v>0.6020833333333333</v>
      </c>
      <c r="B100" s="70" t="s">
        <v>24</v>
      </c>
      <c r="C100" s="70"/>
      <c r="D100" s="70"/>
      <c r="E100" s="114" t="s">
        <v>47</v>
      </c>
      <c r="F100" s="115"/>
      <c r="G100" s="70"/>
      <c r="H100" s="85"/>
      <c r="I100" s="85"/>
      <c r="J100" s="85"/>
      <c r="K100" s="85"/>
      <c r="L100" s="66"/>
      <c r="M100" s="87"/>
      <c r="N100" s="87"/>
      <c r="O100" s="87"/>
      <c r="P100" s="87"/>
      <c r="Q100" s="88"/>
    </row>
    <row r="101" spans="1:17" ht="6" customHeight="1" thickBot="1">
      <c r="A101" s="72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7"/>
      <c r="M101" s="78"/>
      <c r="N101" s="78"/>
      <c r="O101" s="78"/>
      <c r="P101" s="78"/>
      <c r="Q101" s="79"/>
    </row>
    <row r="102" spans="1:17" ht="6" customHeight="1" thickBot="1">
      <c r="A102" s="80"/>
      <c r="B102" s="81"/>
      <c r="C102" s="96"/>
      <c r="D102" s="97"/>
      <c r="E102" s="98"/>
      <c r="F102" s="98"/>
      <c r="G102" s="98"/>
      <c r="H102" s="81"/>
      <c r="I102" s="81"/>
      <c r="J102" s="81"/>
      <c r="K102" s="81"/>
      <c r="L102" s="99"/>
      <c r="M102" s="100"/>
      <c r="N102" s="100"/>
      <c r="O102" s="100"/>
      <c r="P102" s="100"/>
      <c r="Q102" s="101"/>
    </row>
    <row r="103" spans="1:17" ht="26.25" thickBot="1">
      <c r="A103" s="1" t="s">
        <v>0</v>
      </c>
      <c r="B103" s="2"/>
      <c r="C103" s="2"/>
      <c r="D103" s="2"/>
      <c r="E103" s="2"/>
      <c r="F103" s="2"/>
      <c r="G103" s="3" t="s">
        <v>1</v>
      </c>
      <c r="H103" s="3"/>
      <c r="I103" s="3"/>
      <c r="J103" s="3"/>
      <c r="K103" s="3"/>
      <c r="L103" s="4"/>
      <c r="M103" s="5" t="s">
        <v>2</v>
      </c>
      <c r="N103" s="6"/>
      <c r="O103" s="6"/>
      <c r="P103" s="7"/>
      <c r="Q103" s="8"/>
    </row>
    <row r="104" spans="1:17" ht="20.25" thickBot="1">
      <c r="A104" s="9" t="s">
        <v>3</v>
      </c>
      <c r="B104" s="10"/>
      <c r="C104" s="10"/>
      <c r="D104" s="10"/>
      <c r="E104" s="10"/>
      <c r="F104" s="10"/>
      <c r="G104" s="11" t="s">
        <v>4</v>
      </c>
      <c r="H104" s="83" t="s">
        <v>53</v>
      </c>
      <c r="I104" s="83"/>
      <c r="J104" s="83"/>
      <c r="K104" s="83"/>
      <c r="L104" s="13"/>
      <c r="M104" s="14" t="s">
        <v>6</v>
      </c>
      <c r="N104" s="15"/>
      <c r="O104" s="16"/>
      <c r="P104" s="17" t="e">
        <f>SUM(L112:L113)/Q103</f>
        <v>#DIV/0!</v>
      </c>
      <c r="Q104" s="18"/>
    </row>
    <row r="105" spans="1:17" ht="19.5" thickBot="1">
      <c r="A105" s="9" t="s">
        <v>80</v>
      </c>
      <c r="B105" s="10"/>
      <c r="C105" s="10"/>
      <c r="D105" s="10"/>
      <c r="E105" s="10"/>
      <c r="F105" s="10"/>
      <c r="G105" s="19" t="s">
        <v>8</v>
      </c>
      <c r="H105" s="20" t="s">
        <v>55</v>
      </c>
      <c r="I105" s="20"/>
      <c r="J105" s="20"/>
      <c r="K105" s="20"/>
      <c r="L105" s="21"/>
      <c r="M105" s="21"/>
      <c r="N105" s="22"/>
      <c r="O105" s="23">
        <v>290</v>
      </c>
      <c r="P105" s="23"/>
      <c r="Q105" s="24"/>
    </row>
    <row r="106" spans="1:17" ht="19.5">
      <c r="A106" s="25" t="s">
        <v>56</v>
      </c>
      <c r="B106" s="26"/>
      <c r="C106" s="26"/>
      <c r="D106" s="26"/>
      <c r="E106" s="26"/>
      <c r="F106" s="27"/>
      <c r="G106" s="28"/>
      <c r="H106" s="29" t="s">
        <v>51</v>
      </c>
      <c r="I106" s="29"/>
      <c r="J106" s="30"/>
      <c r="K106" s="30"/>
      <c r="L106" s="102"/>
      <c r="M106" s="32"/>
      <c r="N106" s="32"/>
      <c r="O106" s="33"/>
      <c r="P106" s="33"/>
      <c r="Q106" s="24"/>
    </row>
    <row r="107" spans="1:17" ht="20.25" thickBot="1">
      <c r="A107" s="34" t="s">
        <v>81</v>
      </c>
      <c r="B107" s="35"/>
      <c r="C107" s="35"/>
      <c r="D107" s="35"/>
      <c r="E107" s="35"/>
      <c r="F107" s="36"/>
      <c r="G107" s="37"/>
      <c r="H107" s="37"/>
      <c r="I107" s="37"/>
      <c r="J107" s="37"/>
      <c r="K107" s="37"/>
      <c r="L107" s="37"/>
      <c r="M107" s="37"/>
      <c r="N107" s="37"/>
      <c r="O107" s="33"/>
      <c r="P107" s="33"/>
      <c r="Q107" s="24"/>
    </row>
    <row r="108" spans="1:17" ht="16.5" thickBot="1">
      <c r="A108" s="38"/>
      <c r="B108" s="37"/>
      <c r="C108" s="39"/>
      <c r="D108" s="37"/>
      <c r="E108" s="37"/>
      <c r="F108" s="37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1"/>
    </row>
    <row r="109" spans="1:17" ht="15.75">
      <c r="A109" s="42" t="s">
        <v>13</v>
      </c>
      <c r="B109" s="43" t="s">
        <v>14</v>
      </c>
      <c r="C109" s="43" t="s">
        <v>15</v>
      </c>
      <c r="D109" s="43" t="s">
        <v>16</v>
      </c>
      <c r="E109" s="44" t="s">
        <v>17</v>
      </c>
      <c r="F109" s="45" t="s">
        <v>18</v>
      </c>
      <c r="G109" s="46" t="s">
        <v>19</v>
      </c>
      <c r="H109" s="43" t="s">
        <v>20</v>
      </c>
      <c r="I109" s="43" t="s">
        <v>20</v>
      </c>
      <c r="J109" s="43" t="s">
        <v>20</v>
      </c>
      <c r="K109" s="43" t="s">
        <v>21</v>
      </c>
      <c r="L109" s="43" t="s">
        <v>22</v>
      </c>
      <c r="M109" s="47" t="s">
        <v>23</v>
      </c>
      <c r="N109" s="47"/>
      <c r="O109" s="47"/>
      <c r="P109" s="47"/>
      <c r="Q109" s="48"/>
    </row>
    <row r="110" spans="1:17" ht="16.5" thickBot="1">
      <c r="A110" s="49"/>
      <c r="B110" s="50"/>
      <c r="C110" s="51" t="s">
        <v>24</v>
      </c>
      <c r="D110" s="52"/>
      <c r="E110" s="53" t="s">
        <v>25</v>
      </c>
      <c r="F110" s="53" t="s">
        <v>26</v>
      </c>
      <c r="G110" s="52" t="s">
        <v>27</v>
      </c>
      <c r="H110" s="52" t="s">
        <v>28</v>
      </c>
      <c r="I110" s="52" t="s">
        <v>29</v>
      </c>
      <c r="J110" s="52" t="s">
        <v>30</v>
      </c>
      <c r="K110" s="52" t="s">
        <v>24</v>
      </c>
      <c r="L110" s="52"/>
      <c r="M110" s="52" t="s">
        <v>31</v>
      </c>
      <c r="N110" s="52" t="s">
        <v>28</v>
      </c>
      <c r="O110" s="52" t="s">
        <v>29</v>
      </c>
      <c r="P110" s="52" t="s">
        <v>30</v>
      </c>
      <c r="Q110" s="54"/>
    </row>
    <row r="111" spans="1:17" ht="6" customHeight="1">
      <c r="A111" s="55"/>
      <c r="B111" s="56"/>
      <c r="C111" s="56"/>
      <c r="D111" s="56"/>
      <c r="E111" s="57"/>
      <c r="F111" s="57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8"/>
    </row>
    <row r="112" spans="1:17" ht="26.25">
      <c r="A112" s="59">
        <v>0.5590277777777802</v>
      </c>
      <c r="B112" s="103"/>
      <c r="C112" s="61" t="s">
        <v>59</v>
      </c>
      <c r="D112" s="62">
        <v>149</v>
      </c>
      <c r="E112" s="64" t="s">
        <v>82</v>
      </c>
      <c r="F112" s="64" t="s">
        <v>83</v>
      </c>
      <c r="G112" s="63" t="s">
        <v>84</v>
      </c>
      <c r="H112" s="85" t="s">
        <v>32</v>
      </c>
      <c r="I112" s="85"/>
      <c r="J112" s="85"/>
      <c r="K112" s="85"/>
      <c r="L112" s="66"/>
      <c r="M112" s="87" t="s">
        <v>32</v>
      </c>
      <c r="N112" s="87"/>
      <c r="O112" s="87"/>
      <c r="P112" s="87"/>
      <c r="Q112" s="88"/>
    </row>
    <row r="113" spans="1:17" ht="15.75">
      <c r="A113" s="59">
        <v>0.5645833333333361</v>
      </c>
      <c r="B113" s="70"/>
      <c r="C113" s="70"/>
      <c r="D113" s="70"/>
      <c r="E113" s="71" t="s">
        <v>47</v>
      </c>
      <c r="F113" s="70"/>
      <c r="G113" s="70"/>
      <c r="H113" s="85"/>
      <c r="I113" s="85"/>
      <c r="J113" s="85"/>
      <c r="K113" s="85"/>
      <c r="L113" s="66"/>
      <c r="M113" s="87"/>
      <c r="N113" s="87"/>
      <c r="O113" s="87"/>
      <c r="P113" s="87"/>
      <c r="Q113" s="88"/>
    </row>
    <row r="114" spans="1:17" ht="6" customHeight="1" thickBot="1">
      <c r="A114" s="72"/>
      <c r="B114" s="73"/>
      <c r="C114" s="74"/>
      <c r="D114" s="75"/>
      <c r="E114" s="95"/>
      <c r="F114" s="95"/>
      <c r="G114" s="95"/>
      <c r="H114" s="73"/>
      <c r="I114" s="73"/>
      <c r="J114" s="73"/>
      <c r="K114" s="73"/>
      <c r="L114" s="77"/>
      <c r="M114" s="78"/>
      <c r="N114" s="78"/>
      <c r="O114" s="78"/>
      <c r="P114" s="78"/>
      <c r="Q114" s="79"/>
    </row>
    <row r="115" spans="1:17" ht="6" customHeight="1" thickBo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</row>
    <row r="116" spans="1:17" ht="26.25" thickBot="1">
      <c r="A116" s="1" t="s">
        <v>0</v>
      </c>
      <c r="B116" s="2"/>
      <c r="C116" s="2"/>
      <c r="D116" s="2"/>
      <c r="E116" s="2"/>
      <c r="F116" s="2"/>
      <c r="G116" s="3" t="s">
        <v>1</v>
      </c>
      <c r="H116" s="3"/>
      <c r="I116" s="3"/>
      <c r="J116" s="3"/>
      <c r="K116" s="3"/>
      <c r="L116" s="4"/>
      <c r="M116" s="5" t="s">
        <v>2</v>
      </c>
      <c r="N116" s="6"/>
      <c r="O116" s="6"/>
      <c r="P116" s="7">
        <v>4</v>
      </c>
      <c r="Q116" s="8">
        <v>4</v>
      </c>
    </row>
    <row r="117" spans="1:17" ht="20.25" thickBot="1">
      <c r="A117" s="9" t="s">
        <v>3</v>
      </c>
      <c r="B117" s="10"/>
      <c r="C117" s="10"/>
      <c r="D117" s="10"/>
      <c r="E117" s="10"/>
      <c r="F117" s="10"/>
      <c r="G117" s="11" t="s">
        <v>4</v>
      </c>
      <c r="H117" s="83" t="s">
        <v>102</v>
      </c>
      <c r="I117" s="83"/>
      <c r="J117" s="83"/>
      <c r="K117" s="83"/>
      <c r="L117" s="13"/>
      <c r="M117" s="14" t="s">
        <v>6</v>
      </c>
      <c r="N117" s="15"/>
      <c r="O117" s="16"/>
      <c r="P117" s="17">
        <f>SUM(L125:L128)/Q116</f>
        <v>62.69736842105264</v>
      </c>
      <c r="Q117" s="18"/>
    </row>
    <row r="118" spans="1:17" ht="19.5" thickBot="1">
      <c r="A118" s="9" t="s">
        <v>103</v>
      </c>
      <c r="B118" s="10"/>
      <c r="C118" s="10"/>
      <c r="D118" s="10"/>
      <c r="E118" s="10"/>
      <c r="F118" s="10"/>
      <c r="G118" s="19" t="s">
        <v>8</v>
      </c>
      <c r="H118" s="20" t="s">
        <v>104</v>
      </c>
      <c r="I118" s="20"/>
      <c r="J118" s="20"/>
      <c r="K118" s="20"/>
      <c r="L118" s="21"/>
      <c r="M118" s="21"/>
      <c r="N118" s="22"/>
      <c r="O118" s="23" t="s">
        <v>105</v>
      </c>
      <c r="P118" s="23"/>
      <c r="Q118" s="24"/>
    </row>
    <row r="119" spans="1:17" ht="19.5">
      <c r="A119" s="25" t="s">
        <v>56</v>
      </c>
      <c r="B119" s="26"/>
      <c r="C119" s="26"/>
      <c r="D119" s="26"/>
      <c r="E119" s="26"/>
      <c r="F119" s="27"/>
      <c r="G119" s="28"/>
      <c r="H119" s="29" t="s">
        <v>11</v>
      </c>
      <c r="I119" s="29"/>
      <c r="J119" s="30"/>
      <c r="K119" s="30"/>
      <c r="L119" s="31"/>
      <c r="M119" s="32"/>
      <c r="N119" s="32"/>
      <c r="O119" s="33"/>
      <c r="P119" s="33"/>
      <c r="Q119" s="24"/>
    </row>
    <row r="120" spans="1:17" ht="20.25" thickBot="1">
      <c r="A120" s="34" t="s">
        <v>106</v>
      </c>
      <c r="B120" s="35"/>
      <c r="C120" s="35"/>
      <c r="D120" s="35"/>
      <c r="E120" s="35"/>
      <c r="F120" s="36"/>
      <c r="G120" s="37"/>
      <c r="H120" s="40"/>
      <c r="I120" s="40"/>
      <c r="J120" s="40"/>
      <c r="K120" s="40"/>
      <c r="L120" s="37"/>
      <c r="M120" s="37"/>
      <c r="N120" s="37"/>
      <c r="O120" s="33"/>
      <c r="P120" s="33"/>
      <c r="Q120" s="24"/>
    </row>
    <row r="121" spans="1:17" ht="6" customHeight="1" thickBot="1">
      <c r="A121" s="38"/>
      <c r="B121" s="37"/>
      <c r="C121" s="39"/>
      <c r="D121" s="37"/>
      <c r="E121" s="37"/>
      <c r="F121" s="37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1"/>
    </row>
    <row r="122" spans="1:17" ht="15.75">
      <c r="A122" s="42" t="s">
        <v>13</v>
      </c>
      <c r="B122" s="43" t="s">
        <v>14</v>
      </c>
      <c r="C122" s="43" t="s">
        <v>15</v>
      </c>
      <c r="D122" s="43" t="s">
        <v>16</v>
      </c>
      <c r="E122" s="44" t="s">
        <v>17</v>
      </c>
      <c r="F122" s="45" t="s">
        <v>18</v>
      </c>
      <c r="G122" s="46" t="s">
        <v>19</v>
      </c>
      <c r="H122" s="43" t="s">
        <v>20</v>
      </c>
      <c r="I122" s="43" t="s">
        <v>20</v>
      </c>
      <c r="J122" s="43" t="s">
        <v>20</v>
      </c>
      <c r="K122" s="43" t="s">
        <v>21</v>
      </c>
      <c r="L122" s="43" t="s">
        <v>22</v>
      </c>
      <c r="M122" s="47" t="s">
        <v>23</v>
      </c>
      <c r="N122" s="47"/>
      <c r="O122" s="47"/>
      <c r="P122" s="47"/>
      <c r="Q122" s="116"/>
    </row>
    <row r="123" spans="1:17" ht="16.5" thickBot="1">
      <c r="A123" s="49"/>
      <c r="B123" s="50"/>
      <c r="C123" s="51" t="s">
        <v>24</v>
      </c>
      <c r="D123" s="52"/>
      <c r="E123" s="53" t="s">
        <v>25</v>
      </c>
      <c r="F123" s="53" t="s">
        <v>26</v>
      </c>
      <c r="G123" s="52" t="s">
        <v>27</v>
      </c>
      <c r="H123" s="52" t="s">
        <v>28</v>
      </c>
      <c r="I123" s="52" t="s">
        <v>29</v>
      </c>
      <c r="J123" s="52" t="s">
        <v>30</v>
      </c>
      <c r="K123" s="52" t="s">
        <v>24</v>
      </c>
      <c r="L123" s="52"/>
      <c r="M123" s="52" t="s">
        <v>31</v>
      </c>
      <c r="N123" s="52" t="s">
        <v>28</v>
      </c>
      <c r="O123" s="52" t="s">
        <v>29</v>
      </c>
      <c r="P123" s="52" t="s">
        <v>30</v>
      </c>
      <c r="Q123" s="54" t="s">
        <v>58</v>
      </c>
    </row>
    <row r="124" spans="1:17" ht="6" customHeight="1">
      <c r="A124" s="55"/>
      <c r="B124" s="56"/>
      <c r="C124" s="56"/>
      <c r="D124" s="56"/>
      <c r="E124" s="57"/>
      <c r="F124" s="57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8"/>
    </row>
    <row r="125" spans="1:17" ht="26.25">
      <c r="A125" s="59">
        <v>0.6354166666666664</v>
      </c>
      <c r="B125" s="117" t="s">
        <v>107</v>
      </c>
      <c r="C125" s="61" t="s">
        <v>59</v>
      </c>
      <c r="D125" s="62">
        <v>1</v>
      </c>
      <c r="E125" s="64" t="s">
        <v>108</v>
      </c>
      <c r="F125" s="64" t="s">
        <v>109</v>
      </c>
      <c r="G125" s="63" t="s">
        <v>110</v>
      </c>
      <c r="H125" s="85">
        <v>255</v>
      </c>
      <c r="I125" s="85"/>
      <c r="J125" s="85"/>
      <c r="K125" s="85">
        <v>54</v>
      </c>
      <c r="L125" s="66">
        <f>SUM(H125:J125)/3.8</f>
        <v>67.10526315789474</v>
      </c>
      <c r="M125" s="87">
        <v>1</v>
      </c>
      <c r="N125" s="87">
        <v>1</v>
      </c>
      <c r="O125" s="87"/>
      <c r="P125" s="87"/>
      <c r="Q125" s="88"/>
    </row>
    <row r="126" spans="1:17" ht="26.25">
      <c r="A126" s="59">
        <v>0.6298611111111109</v>
      </c>
      <c r="B126" s="117" t="s">
        <v>107</v>
      </c>
      <c r="C126" s="61" t="s">
        <v>32</v>
      </c>
      <c r="D126" s="62">
        <v>28</v>
      </c>
      <c r="E126" s="63" t="s">
        <v>111</v>
      </c>
      <c r="F126" s="63" t="s">
        <v>112</v>
      </c>
      <c r="G126" s="71"/>
      <c r="H126" s="85"/>
      <c r="I126" s="85">
        <v>244</v>
      </c>
      <c r="J126" s="85"/>
      <c r="K126" s="85">
        <v>52</v>
      </c>
      <c r="L126" s="66">
        <f>SUM(H126:J126)/3.8</f>
        <v>64.21052631578948</v>
      </c>
      <c r="M126" s="87">
        <v>2</v>
      </c>
      <c r="N126" s="87"/>
      <c r="O126" s="87">
        <v>1</v>
      </c>
      <c r="P126" s="87"/>
      <c r="Q126" s="88"/>
    </row>
    <row r="127" spans="1:17" ht="26.25">
      <c r="A127" s="59">
        <v>0.61875</v>
      </c>
      <c r="B127" s="117" t="s">
        <v>107</v>
      </c>
      <c r="C127" s="61" t="s">
        <v>59</v>
      </c>
      <c r="D127" s="62">
        <v>616</v>
      </c>
      <c r="E127" s="64" t="s">
        <v>113</v>
      </c>
      <c r="F127" s="64" t="s">
        <v>114</v>
      </c>
      <c r="G127" s="63" t="s">
        <v>115</v>
      </c>
      <c r="H127" s="85">
        <v>233</v>
      </c>
      <c r="I127" s="85"/>
      <c r="J127" s="85"/>
      <c r="K127" s="85">
        <v>50</v>
      </c>
      <c r="L127" s="66">
        <f>SUM(H127:J127)/3.8</f>
        <v>61.31578947368421</v>
      </c>
      <c r="M127" s="87">
        <v>3</v>
      </c>
      <c r="N127" s="87">
        <v>2</v>
      </c>
      <c r="O127" s="87"/>
      <c r="P127" s="87"/>
      <c r="Q127" s="88"/>
    </row>
    <row r="128" spans="1:17" ht="26.25">
      <c r="A128" s="59">
        <v>0.6243055555555553</v>
      </c>
      <c r="B128" s="117" t="s">
        <v>107</v>
      </c>
      <c r="C128" s="61" t="s">
        <v>32</v>
      </c>
      <c r="D128" s="62">
        <v>219</v>
      </c>
      <c r="E128" s="64" t="s">
        <v>116</v>
      </c>
      <c r="F128" s="64" t="s">
        <v>117</v>
      </c>
      <c r="G128" s="63" t="s">
        <v>118</v>
      </c>
      <c r="H128" s="85"/>
      <c r="I128" s="85">
        <v>221</v>
      </c>
      <c r="J128" s="85"/>
      <c r="K128" s="85">
        <v>48</v>
      </c>
      <c r="L128" s="66">
        <f>SUM(H128:J128)/3.8</f>
        <v>58.15789473684211</v>
      </c>
      <c r="M128" s="87">
        <v>4</v>
      </c>
      <c r="N128" s="87"/>
      <c r="O128" s="87">
        <v>2</v>
      </c>
      <c r="P128" s="87"/>
      <c r="Q128" s="88"/>
    </row>
    <row r="129" spans="1:17" ht="15.75">
      <c r="A129" s="59">
        <v>0.6409722222222219</v>
      </c>
      <c r="B129" s="118"/>
      <c r="C129" s="61"/>
      <c r="D129" s="62"/>
      <c r="E129" s="64" t="s">
        <v>47</v>
      </c>
      <c r="F129" s="64"/>
      <c r="G129" s="71"/>
      <c r="H129" s="85"/>
      <c r="I129" s="85"/>
      <c r="J129" s="85"/>
      <c r="K129" s="85"/>
      <c r="L129" s="66"/>
      <c r="M129" s="87"/>
      <c r="N129" s="87"/>
      <c r="O129" s="87"/>
      <c r="P129" s="87"/>
      <c r="Q129" s="88"/>
    </row>
    <row r="130" spans="1:17" ht="6" customHeight="1" thickBot="1">
      <c r="A130" s="72"/>
      <c r="B130" s="73"/>
      <c r="C130" s="74"/>
      <c r="D130" s="75"/>
      <c r="E130" s="119"/>
      <c r="F130" s="119"/>
      <c r="G130" s="95"/>
      <c r="H130" s="73"/>
      <c r="I130" s="73"/>
      <c r="J130" s="73"/>
      <c r="K130" s="73"/>
      <c r="L130" s="77"/>
      <c r="M130" s="78"/>
      <c r="N130" s="78"/>
      <c r="O130" s="78"/>
      <c r="P130" s="78"/>
      <c r="Q130" s="79"/>
    </row>
    <row r="131" spans="1:17" ht="6" customHeight="1" thickBot="1">
      <c r="A131" s="80"/>
      <c r="B131" s="81"/>
      <c r="C131" s="96"/>
      <c r="D131" s="97"/>
      <c r="E131" s="98"/>
      <c r="F131" s="98"/>
      <c r="G131" s="98"/>
      <c r="H131" s="81"/>
      <c r="I131" s="81"/>
      <c r="J131" s="81"/>
      <c r="K131" s="81"/>
      <c r="L131" s="99"/>
      <c r="M131" s="100"/>
      <c r="N131" s="100"/>
      <c r="O131" s="100"/>
      <c r="P131" s="100"/>
      <c r="Q131" s="101"/>
    </row>
    <row r="132" spans="1:17" ht="26.25" thickBot="1">
      <c r="A132" s="1" t="s">
        <v>0</v>
      </c>
      <c r="B132" s="2"/>
      <c r="C132" s="2"/>
      <c r="D132" s="2"/>
      <c r="E132" s="2"/>
      <c r="F132" s="2"/>
      <c r="G132" s="3" t="s">
        <v>1</v>
      </c>
      <c r="H132" s="3"/>
      <c r="I132" s="3"/>
      <c r="J132" s="3"/>
      <c r="K132" s="3"/>
      <c r="L132" s="4"/>
      <c r="M132" s="5" t="s">
        <v>2</v>
      </c>
      <c r="N132" s="6"/>
      <c r="O132" s="6"/>
      <c r="P132" s="7">
        <v>4</v>
      </c>
      <c r="Q132" s="8">
        <v>3</v>
      </c>
    </row>
    <row r="133" spans="1:17" ht="20.25" thickBot="1">
      <c r="A133" s="9" t="s">
        <v>3</v>
      </c>
      <c r="B133" s="10"/>
      <c r="C133" s="10"/>
      <c r="D133" s="10"/>
      <c r="E133" s="10"/>
      <c r="F133" s="10"/>
      <c r="G133" s="11" t="s">
        <v>4</v>
      </c>
      <c r="H133" s="83" t="s">
        <v>102</v>
      </c>
      <c r="I133" s="83"/>
      <c r="J133" s="83"/>
      <c r="K133" s="83"/>
      <c r="L133" s="13"/>
      <c r="M133" s="14" t="s">
        <v>6</v>
      </c>
      <c r="N133" s="15"/>
      <c r="O133" s="16"/>
      <c r="P133" s="17">
        <f>SUM(L141:L144)/Q132</f>
        <v>65</v>
      </c>
      <c r="Q133" s="18"/>
    </row>
    <row r="134" spans="1:17" ht="19.5" thickBot="1">
      <c r="A134" s="9" t="s">
        <v>119</v>
      </c>
      <c r="B134" s="10"/>
      <c r="C134" s="10"/>
      <c r="D134" s="10"/>
      <c r="E134" s="10"/>
      <c r="F134" s="10"/>
      <c r="G134" s="19" t="s">
        <v>8</v>
      </c>
      <c r="H134" s="20" t="s">
        <v>104</v>
      </c>
      <c r="I134" s="20"/>
      <c r="J134" s="20"/>
      <c r="K134" s="20"/>
      <c r="L134" s="21"/>
      <c r="M134" s="21"/>
      <c r="N134" s="22"/>
      <c r="O134" s="23">
        <v>340</v>
      </c>
      <c r="P134" s="23"/>
      <c r="Q134" s="24"/>
    </row>
    <row r="135" spans="1:17" ht="19.5">
      <c r="A135" s="25" t="s">
        <v>56</v>
      </c>
      <c r="B135" s="26"/>
      <c r="C135" s="26"/>
      <c r="D135" s="26"/>
      <c r="E135" s="26"/>
      <c r="F135" s="27"/>
      <c r="G135" s="28"/>
      <c r="H135" s="29" t="s">
        <v>11</v>
      </c>
      <c r="I135" s="29"/>
      <c r="J135" s="30"/>
      <c r="K135" s="30"/>
      <c r="L135" s="31"/>
      <c r="M135" s="32"/>
      <c r="N135" s="32"/>
      <c r="O135" s="33"/>
      <c r="P135" s="33"/>
      <c r="Q135" s="24"/>
    </row>
    <row r="136" spans="1:17" ht="20.25" thickBot="1">
      <c r="A136" s="34" t="s">
        <v>120</v>
      </c>
      <c r="B136" s="35"/>
      <c r="C136" s="35"/>
      <c r="D136" s="35"/>
      <c r="E136" s="35"/>
      <c r="F136" s="36"/>
      <c r="G136" s="37"/>
      <c r="H136" s="40"/>
      <c r="I136" s="40"/>
      <c r="J136" s="40"/>
      <c r="K136" s="40"/>
      <c r="L136" s="37"/>
      <c r="M136" s="37"/>
      <c r="N136" s="37"/>
      <c r="O136" s="33"/>
      <c r="P136" s="33"/>
      <c r="Q136" s="24"/>
    </row>
    <row r="137" spans="1:17" ht="6" customHeight="1" thickBot="1">
      <c r="A137" s="38"/>
      <c r="B137" s="37"/>
      <c r="C137" s="39"/>
      <c r="D137" s="37"/>
      <c r="E137" s="37"/>
      <c r="F137" s="37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1"/>
    </row>
    <row r="138" spans="1:17" ht="15.75">
      <c r="A138" s="42" t="s">
        <v>13</v>
      </c>
      <c r="B138" s="43" t="s">
        <v>14</v>
      </c>
      <c r="C138" s="43" t="s">
        <v>15</v>
      </c>
      <c r="D138" s="43" t="s">
        <v>16</v>
      </c>
      <c r="E138" s="44" t="s">
        <v>17</v>
      </c>
      <c r="F138" s="45" t="s">
        <v>18</v>
      </c>
      <c r="G138" s="46" t="s">
        <v>19</v>
      </c>
      <c r="H138" s="43" t="s">
        <v>20</v>
      </c>
      <c r="I138" s="43" t="s">
        <v>20</v>
      </c>
      <c r="J138" s="43" t="s">
        <v>20</v>
      </c>
      <c r="K138" s="43" t="s">
        <v>21</v>
      </c>
      <c r="L138" s="43" t="s">
        <v>22</v>
      </c>
      <c r="M138" s="47" t="s">
        <v>23</v>
      </c>
      <c r="N138" s="47"/>
      <c r="O138" s="47"/>
      <c r="P138" s="47"/>
      <c r="Q138" s="48"/>
    </row>
    <row r="139" spans="1:17" ht="16.5" thickBot="1">
      <c r="A139" s="49"/>
      <c r="B139" s="50"/>
      <c r="C139" s="51" t="s">
        <v>24</v>
      </c>
      <c r="D139" s="52"/>
      <c r="E139" s="53" t="s">
        <v>25</v>
      </c>
      <c r="F139" s="53" t="s">
        <v>26</v>
      </c>
      <c r="G139" s="52" t="s">
        <v>27</v>
      </c>
      <c r="H139" s="52" t="s">
        <v>28</v>
      </c>
      <c r="I139" s="52" t="s">
        <v>29</v>
      </c>
      <c r="J139" s="52" t="s">
        <v>30</v>
      </c>
      <c r="K139" s="52" t="s">
        <v>24</v>
      </c>
      <c r="L139" s="52"/>
      <c r="M139" s="52" t="s">
        <v>31</v>
      </c>
      <c r="N139" s="52" t="s">
        <v>28</v>
      </c>
      <c r="O139" s="52" t="s">
        <v>29</v>
      </c>
      <c r="P139" s="52" t="s">
        <v>30</v>
      </c>
      <c r="Q139" s="54"/>
    </row>
    <row r="140" spans="1:17" ht="6" customHeight="1">
      <c r="A140" s="55"/>
      <c r="B140" s="56"/>
      <c r="C140" s="56"/>
      <c r="D140" s="56"/>
      <c r="E140" s="57"/>
      <c r="F140" s="57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8"/>
    </row>
    <row r="141" spans="1:17" ht="26.25">
      <c r="A141" s="59">
        <v>0.6576388888888886</v>
      </c>
      <c r="B141" s="118"/>
      <c r="C141" s="61" t="s">
        <v>59</v>
      </c>
      <c r="D141" s="62">
        <v>1</v>
      </c>
      <c r="E141" s="64" t="s">
        <v>108</v>
      </c>
      <c r="F141" s="64" t="s">
        <v>109</v>
      </c>
      <c r="G141" s="63" t="s">
        <v>110</v>
      </c>
      <c r="H141" s="85">
        <v>227</v>
      </c>
      <c r="I141" s="85"/>
      <c r="J141" s="85"/>
      <c r="K141" s="85">
        <v>40</v>
      </c>
      <c r="L141" s="66">
        <f>SUM(H141:J141)/3.4</f>
        <v>66.76470588235294</v>
      </c>
      <c r="M141" s="87">
        <v>1</v>
      </c>
      <c r="N141" s="87">
        <v>1</v>
      </c>
      <c r="O141" s="87"/>
      <c r="P141" s="87"/>
      <c r="Q141" s="88"/>
    </row>
    <row r="142" spans="1:17" ht="26.25">
      <c r="A142" s="59">
        <v>0.652083333333333</v>
      </c>
      <c r="B142" s="118"/>
      <c r="C142" s="61" t="s">
        <v>32</v>
      </c>
      <c r="D142" s="62">
        <v>28</v>
      </c>
      <c r="E142" s="63" t="s">
        <v>111</v>
      </c>
      <c r="F142" s="63" t="s">
        <v>112</v>
      </c>
      <c r="G142" s="71"/>
      <c r="H142" s="85"/>
      <c r="I142" s="85">
        <v>221</v>
      </c>
      <c r="J142" s="85"/>
      <c r="K142" s="85">
        <v>40</v>
      </c>
      <c r="L142" s="66">
        <f>SUM(H142:J142)/3.4</f>
        <v>65</v>
      </c>
      <c r="M142" s="87">
        <v>2</v>
      </c>
      <c r="N142" s="87"/>
      <c r="O142" s="87">
        <v>1</v>
      </c>
      <c r="P142" s="87"/>
      <c r="Q142" s="88"/>
    </row>
    <row r="143" spans="1:17" ht="26.25">
      <c r="A143" s="59">
        <v>0.6409722222222222</v>
      </c>
      <c r="B143" s="118"/>
      <c r="C143" s="61" t="s">
        <v>59</v>
      </c>
      <c r="D143" s="62">
        <v>179</v>
      </c>
      <c r="E143" s="64" t="s">
        <v>121</v>
      </c>
      <c r="F143" s="64" t="s">
        <v>122</v>
      </c>
      <c r="G143" s="71"/>
      <c r="H143" s="85">
        <v>215</v>
      </c>
      <c r="I143" s="85"/>
      <c r="J143" s="85"/>
      <c r="K143" s="85">
        <v>39</v>
      </c>
      <c r="L143" s="66">
        <f>SUM(H143:J143)/3.4</f>
        <v>63.23529411764706</v>
      </c>
      <c r="M143" s="87">
        <v>3</v>
      </c>
      <c r="N143" s="87">
        <v>2</v>
      </c>
      <c r="O143" s="87"/>
      <c r="P143" s="87"/>
      <c r="Q143" s="88"/>
    </row>
    <row r="144" spans="1:17" ht="26.25">
      <c r="A144" s="59">
        <v>0.6465277777777775</v>
      </c>
      <c r="B144" s="118"/>
      <c r="C144" s="61" t="s">
        <v>32</v>
      </c>
      <c r="D144" s="62">
        <v>219</v>
      </c>
      <c r="E144" s="64" t="s">
        <v>116</v>
      </c>
      <c r="F144" s="64" t="s">
        <v>117</v>
      </c>
      <c r="G144" s="63" t="s">
        <v>118</v>
      </c>
      <c r="H144" s="85"/>
      <c r="I144" s="85" t="s">
        <v>32</v>
      </c>
      <c r="J144" s="85"/>
      <c r="K144" s="85"/>
      <c r="L144" s="66">
        <f>SUM(H144:J144)/3.4</f>
        <v>0</v>
      </c>
      <c r="M144" s="87" t="s">
        <v>32</v>
      </c>
      <c r="N144" s="87"/>
      <c r="O144" s="87" t="s">
        <v>32</v>
      </c>
      <c r="P144" s="87"/>
      <c r="Q144" s="88"/>
    </row>
    <row r="145" spans="1:17" ht="15.75">
      <c r="A145" s="59">
        <v>0.6631944444444441</v>
      </c>
      <c r="B145" s="120"/>
      <c r="C145" s="61"/>
      <c r="D145" s="62"/>
      <c r="E145" s="64" t="s">
        <v>47</v>
      </c>
      <c r="F145" s="63"/>
      <c r="G145" s="71"/>
      <c r="H145" s="85"/>
      <c r="I145" s="85"/>
      <c r="J145" s="85"/>
      <c r="K145" s="85"/>
      <c r="L145" s="66"/>
      <c r="M145" s="87"/>
      <c r="N145" s="87"/>
      <c r="O145" s="87"/>
      <c r="P145" s="87"/>
      <c r="Q145" s="88"/>
    </row>
    <row r="146" spans="1:17" ht="6" customHeight="1" thickBot="1">
      <c r="A146" s="72"/>
      <c r="B146" s="73"/>
      <c r="C146" s="73"/>
      <c r="D146" s="73"/>
      <c r="E146" s="73"/>
      <c r="F146" s="73"/>
      <c r="G146" s="76"/>
      <c r="H146" s="73"/>
      <c r="I146" s="73"/>
      <c r="J146" s="73"/>
      <c r="K146" s="73"/>
      <c r="L146" s="77"/>
      <c r="M146" s="78"/>
      <c r="N146" s="78"/>
      <c r="O146" s="78"/>
      <c r="P146" s="78"/>
      <c r="Q146" s="79"/>
    </row>
    <row r="147" spans="1:17" ht="6" customHeight="1" thickBo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</row>
    <row r="148" spans="1:17" ht="26.25" thickBot="1">
      <c r="A148" s="1" t="s">
        <v>0</v>
      </c>
      <c r="B148" s="2"/>
      <c r="C148" s="2"/>
      <c r="D148" s="2"/>
      <c r="E148" s="2"/>
      <c r="F148" s="2"/>
      <c r="G148" s="3" t="s">
        <v>1</v>
      </c>
      <c r="H148" s="3"/>
      <c r="I148" s="3"/>
      <c r="J148" s="3"/>
      <c r="K148" s="3"/>
      <c r="L148" s="4"/>
      <c r="M148" s="5" t="s">
        <v>2</v>
      </c>
      <c r="N148" s="6"/>
      <c r="O148" s="6"/>
      <c r="P148" s="7">
        <v>6</v>
      </c>
      <c r="Q148" s="8">
        <v>5</v>
      </c>
    </row>
    <row r="149" spans="1:17" ht="20.25" thickBot="1">
      <c r="A149" s="9" t="s">
        <v>3</v>
      </c>
      <c r="B149" s="10"/>
      <c r="C149" s="10"/>
      <c r="D149" s="10"/>
      <c r="E149" s="10"/>
      <c r="F149" s="10"/>
      <c r="G149" s="11" t="s">
        <v>4</v>
      </c>
      <c r="H149" s="83" t="s">
        <v>102</v>
      </c>
      <c r="I149" s="83"/>
      <c r="J149" s="83"/>
      <c r="K149" s="83"/>
      <c r="L149" s="13"/>
      <c r="M149" s="14" t="s">
        <v>6</v>
      </c>
      <c r="N149" s="15"/>
      <c r="O149" s="16"/>
      <c r="P149" s="17">
        <f>SUM(L157:L162)/Q148</f>
        <v>62.57894736842106</v>
      </c>
      <c r="Q149" s="18"/>
    </row>
    <row r="150" spans="1:17" ht="19.5" thickBot="1">
      <c r="A150" s="9" t="s">
        <v>123</v>
      </c>
      <c r="B150" s="10"/>
      <c r="C150" s="10"/>
      <c r="D150" s="10"/>
      <c r="E150" s="10"/>
      <c r="F150" s="10"/>
      <c r="G150" s="19" t="s">
        <v>8</v>
      </c>
      <c r="H150" s="20" t="s">
        <v>104</v>
      </c>
      <c r="I150" s="20"/>
      <c r="J150" s="20"/>
      <c r="K150" s="20"/>
      <c r="L150" s="21"/>
      <c r="M150" s="21"/>
      <c r="N150" s="22"/>
      <c r="O150" s="23" t="s">
        <v>124</v>
      </c>
      <c r="P150" s="23"/>
      <c r="Q150" s="24"/>
    </row>
    <row r="151" spans="1:17" ht="19.5">
      <c r="A151" s="25" t="s">
        <v>56</v>
      </c>
      <c r="B151" s="26"/>
      <c r="C151" s="26"/>
      <c r="D151" s="26"/>
      <c r="E151" s="26"/>
      <c r="F151" s="27"/>
      <c r="G151" s="28"/>
      <c r="H151" s="29" t="s">
        <v>11</v>
      </c>
      <c r="I151" s="29"/>
      <c r="J151" s="30"/>
      <c r="K151" s="30"/>
      <c r="L151" s="31"/>
      <c r="M151" s="32"/>
      <c r="N151" s="32"/>
      <c r="O151" s="33"/>
      <c r="P151" s="33"/>
      <c r="Q151" s="24"/>
    </row>
    <row r="152" spans="1:17" ht="20.25" thickBot="1">
      <c r="A152" s="34" t="s">
        <v>125</v>
      </c>
      <c r="B152" s="35"/>
      <c r="C152" s="35"/>
      <c r="D152" s="35"/>
      <c r="E152" s="35"/>
      <c r="F152" s="36"/>
      <c r="G152" s="37"/>
      <c r="H152" s="40"/>
      <c r="I152" s="40"/>
      <c r="J152" s="40"/>
      <c r="K152" s="40"/>
      <c r="L152" s="37"/>
      <c r="M152" s="37"/>
      <c r="N152" s="37"/>
      <c r="O152" s="33"/>
      <c r="P152" s="33"/>
      <c r="Q152" s="24"/>
    </row>
    <row r="153" spans="1:17" ht="6" customHeight="1" thickBot="1">
      <c r="A153" s="38"/>
      <c r="B153" s="37"/>
      <c r="C153" s="39"/>
      <c r="D153" s="37"/>
      <c r="E153" s="37"/>
      <c r="F153" s="37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1"/>
    </row>
    <row r="154" spans="1:17" ht="15.75">
      <c r="A154" s="42" t="s">
        <v>13</v>
      </c>
      <c r="B154" s="43" t="s">
        <v>14</v>
      </c>
      <c r="C154" s="43" t="s">
        <v>15</v>
      </c>
      <c r="D154" s="43" t="s">
        <v>16</v>
      </c>
      <c r="E154" s="44" t="s">
        <v>17</v>
      </c>
      <c r="F154" s="45" t="s">
        <v>18</v>
      </c>
      <c r="G154" s="46" t="s">
        <v>19</v>
      </c>
      <c r="H154" s="43" t="s">
        <v>20</v>
      </c>
      <c r="I154" s="43" t="s">
        <v>20</v>
      </c>
      <c r="J154" s="43" t="s">
        <v>20</v>
      </c>
      <c r="K154" s="43" t="s">
        <v>21</v>
      </c>
      <c r="L154" s="43" t="s">
        <v>22</v>
      </c>
      <c r="M154" s="47" t="s">
        <v>23</v>
      </c>
      <c r="N154" s="47"/>
      <c r="O154" s="47"/>
      <c r="P154" s="47"/>
      <c r="Q154" s="48"/>
    </row>
    <row r="155" spans="1:17" ht="16.5" thickBot="1">
      <c r="A155" s="49"/>
      <c r="B155" s="50"/>
      <c r="C155" s="51" t="s">
        <v>24</v>
      </c>
      <c r="D155" s="52"/>
      <c r="E155" s="53" t="s">
        <v>25</v>
      </c>
      <c r="F155" s="53" t="s">
        <v>26</v>
      </c>
      <c r="G155" s="52" t="s">
        <v>27</v>
      </c>
      <c r="H155" s="52" t="s">
        <v>28</v>
      </c>
      <c r="I155" s="52" t="s">
        <v>29</v>
      </c>
      <c r="J155" s="52" t="s">
        <v>30</v>
      </c>
      <c r="K155" s="52" t="s">
        <v>24</v>
      </c>
      <c r="L155" s="52"/>
      <c r="M155" s="52" t="s">
        <v>31</v>
      </c>
      <c r="N155" s="52" t="s">
        <v>28</v>
      </c>
      <c r="O155" s="52" t="s">
        <v>29</v>
      </c>
      <c r="P155" s="52" t="s">
        <v>30</v>
      </c>
      <c r="Q155" s="54"/>
    </row>
    <row r="156" spans="1:17" ht="6" customHeight="1">
      <c r="A156" s="55"/>
      <c r="B156" s="56"/>
      <c r="C156" s="56"/>
      <c r="D156" s="56"/>
      <c r="E156" s="57"/>
      <c r="F156" s="57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8"/>
    </row>
    <row r="157" spans="1:17" ht="26.25">
      <c r="A157" s="59">
        <v>0.6798611111111107</v>
      </c>
      <c r="B157" s="121" t="s">
        <v>126</v>
      </c>
      <c r="C157" s="61" t="s">
        <v>30</v>
      </c>
      <c r="D157" s="62">
        <v>826</v>
      </c>
      <c r="E157" s="63" t="s">
        <v>127</v>
      </c>
      <c r="F157" s="63" t="s">
        <v>128</v>
      </c>
      <c r="G157" s="63" t="s">
        <v>129</v>
      </c>
      <c r="H157" s="85"/>
      <c r="I157" s="85"/>
      <c r="J157" s="85">
        <v>234</v>
      </c>
      <c r="K157" s="85">
        <v>39</v>
      </c>
      <c r="L157" s="66">
        <f>SUM(H157:J157)/3.6</f>
        <v>65</v>
      </c>
      <c r="M157" s="87">
        <v>1</v>
      </c>
      <c r="N157" s="87"/>
      <c r="O157" s="87"/>
      <c r="P157" s="87"/>
      <c r="Q157" s="88"/>
    </row>
    <row r="158" spans="1:17" ht="26.25">
      <c r="A158" s="122">
        <v>0.6909722222222222</v>
      </c>
      <c r="B158" s="123" t="s">
        <v>130</v>
      </c>
      <c r="C158" s="124"/>
      <c r="D158" s="125">
        <v>106</v>
      </c>
      <c r="E158" s="126" t="s">
        <v>131</v>
      </c>
      <c r="F158" s="126" t="s">
        <v>132</v>
      </c>
      <c r="G158" s="127"/>
      <c r="H158" s="85">
        <v>246</v>
      </c>
      <c r="I158" s="85"/>
      <c r="J158" s="85"/>
      <c r="K158" s="85">
        <v>37</v>
      </c>
      <c r="L158" s="66">
        <f>SUM(H158:J158)/3.8</f>
        <v>64.73684210526316</v>
      </c>
      <c r="M158" s="87">
        <v>2</v>
      </c>
      <c r="N158" s="87"/>
      <c r="O158" s="87"/>
      <c r="P158" s="87"/>
      <c r="Q158" s="88"/>
    </row>
    <row r="159" spans="1:17" ht="26.25">
      <c r="A159" s="59">
        <v>0.66875</v>
      </c>
      <c r="B159" s="120" t="s">
        <v>133</v>
      </c>
      <c r="C159" s="61" t="s">
        <v>24</v>
      </c>
      <c r="D159" s="62">
        <v>179</v>
      </c>
      <c r="E159" s="64" t="s">
        <v>121</v>
      </c>
      <c r="F159" s="64" t="s">
        <v>122</v>
      </c>
      <c r="G159" s="71"/>
      <c r="H159" s="85">
        <v>241</v>
      </c>
      <c r="I159" s="85"/>
      <c r="J159" s="85"/>
      <c r="K159" s="85">
        <v>39</v>
      </c>
      <c r="L159" s="66">
        <f>SUM(H159:J159)/3.8</f>
        <v>63.42105263157895</v>
      </c>
      <c r="M159" s="87">
        <v>3</v>
      </c>
      <c r="N159" s="87"/>
      <c r="O159" s="87"/>
      <c r="P159" s="87"/>
      <c r="Q159" s="88"/>
    </row>
    <row r="160" spans="1:17" ht="26.25">
      <c r="A160" s="59">
        <v>0.6631944444444441</v>
      </c>
      <c r="B160" s="120" t="s">
        <v>133</v>
      </c>
      <c r="C160" s="61" t="s">
        <v>24</v>
      </c>
      <c r="D160" s="62">
        <v>3</v>
      </c>
      <c r="E160" s="64" t="s">
        <v>134</v>
      </c>
      <c r="F160" s="63" t="s">
        <v>135</v>
      </c>
      <c r="G160" s="71"/>
      <c r="H160" s="85">
        <v>233</v>
      </c>
      <c r="I160" s="85"/>
      <c r="J160" s="85"/>
      <c r="K160" s="85">
        <v>38</v>
      </c>
      <c r="L160" s="66">
        <f>SUM(H160:J160)/3.8</f>
        <v>61.31578947368421</v>
      </c>
      <c r="M160" s="87">
        <v>4</v>
      </c>
      <c r="N160" s="87"/>
      <c r="O160" s="87"/>
      <c r="P160" s="87"/>
      <c r="Q160" s="88"/>
    </row>
    <row r="161" spans="1:17" ht="26.25">
      <c r="A161" s="59">
        <v>0.6854166666666662</v>
      </c>
      <c r="B161" s="128" t="s">
        <v>133</v>
      </c>
      <c r="C161" s="124" t="s">
        <v>24</v>
      </c>
      <c r="D161" s="129">
        <v>247</v>
      </c>
      <c r="E161" s="126" t="s">
        <v>136</v>
      </c>
      <c r="F161" s="126" t="s">
        <v>137</v>
      </c>
      <c r="G161" s="130" t="s">
        <v>138</v>
      </c>
      <c r="H161" s="85">
        <v>222</v>
      </c>
      <c r="I161" s="85"/>
      <c r="J161" s="85"/>
      <c r="K161" s="85">
        <v>36</v>
      </c>
      <c r="L161" s="66">
        <f>SUM(H161:J161)/3.8</f>
        <v>58.42105263157895</v>
      </c>
      <c r="M161" s="87">
        <v>5</v>
      </c>
      <c r="N161" s="87"/>
      <c r="O161" s="87"/>
      <c r="P161" s="87"/>
      <c r="Q161" s="88"/>
    </row>
    <row r="162" spans="1:17" ht="26.25">
      <c r="A162" s="59">
        <v>0.6743055555555552</v>
      </c>
      <c r="B162" s="117" t="s">
        <v>139</v>
      </c>
      <c r="C162" s="61" t="s">
        <v>24</v>
      </c>
      <c r="D162" s="62">
        <v>560</v>
      </c>
      <c r="E162" s="64" t="s">
        <v>140</v>
      </c>
      <c r="F162" s="64" t="s">
        <v>141</v>
      </c>
      <c r="G162" s="63" t="s">
        <v>142</v>
      </c>
      <c r="H162" s="85" t="s">
        <v>143</v>
      </c>
      <c r="I162" s="85"/>
      <c r="J162" s="85"/>
      <c r="K162" s="85"/>
      <c r="L162" s="66">
        <f>SUM(H162:J162)/4.7</f>
        <v>0</v>
      </c>
      <c r="M162" s="87" t="s">
        <v>143</v>
      </c>
      <c r="N162" s="87"/>
      <c r="O162" s="87"/>
      <c r="P162" s="87"/>
      <c r="Q162" s="88"/>
    </row>
    <row r="163" spans="1:17" ht="15.75">
      <c r="A163" s="122">
        <v>0.6965277777777777</v>
      </c>
      <c r="B163" s="85" t="s">
        <v>47</v>
      </c>
      <c r="C163" s="124"/>
      <c r="D163" s="125"/>
      <c r="E163" s="126"/>
      <c r="F163" s="126"/>
      <c r="G163" s="127"/>
      <c r="H163" s="85"/>
      <c r="I163" s="85"/>
      <c r="J163" s="85"/>
      <c r="K163" s="85"/>
      <c r="L163" s="66"/>
      <c r="M163" s="87"/>
      <c r="N163" s="87"/>
      <c r="O163" s="87"/>
      <c r="P163" s="87"/>
      <c r="Q163" s="88"/>
    </row>
    <row r="164" spans="1:17" ht="6" customHeight="1" thickBot="1">
      <c r="A164" s="105"/>
      <c r="B164" s="106"/>
      <c r="C164" s="106"/>
      <c r="D164" s="106"/>
      <c r="E164" s="106"/>
      <c r="F164" s="106"/>
      <c r="G164" s="131"/>
      <c r="H164" s="106"/>
      <c r="I164" s="106"/>
      <c r="J164" s="106"/>
      <c r="K164" s="106"/>
      <c r="L164" s="110"/>
      <c r="M164" s="111"/>
      <c r="N164" s="111"/>
      <c r="O164" s="111"/>
      <c r="P164" s="111"/>
      <c r="Q164" s="112"/>
    </row>
    <row r="165" spans="1:17" ht="15.75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</row>
    <row r="166" spans="1:17" ht="15.75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</row>
    <row r="167" spans="1:17" ht="15.75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</row>
    <row r="168" spans="1:17" ht="15.75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</row>
    <row r="169" spans="1:17" ht="15.75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</row>
    <row r="170" spans="1:17" ht="15.75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</row>
  </sheetData>
  <mergeCells count="140">
    <mergeCell ref="M154:P154"/>
    <mergeCell ref="A150:F150"/>
    <mergeCell ref="H150:K150"/>
    <mergeCell ref="O150:P152"/>
    <mergeCell ref="A151:F151"/>
    <mergeCell ref="H151:K151"/>
    <mergeCell ref="A152:F152"/>
    <mergeCell ref="A149:F149"/>
    <mergeCell ref="H149:K149"/>
    <mergeCell ref="M149:O149"/>
    <mergeCell ref="P149:Q149"/>
    <mergeCell ref="M138:P138"/>
    <mergeCell ref="A148:F148"/>
    <mergeCell ref="G148:L148"/>
    <mergeCell ref="M148:O148"/>
    <mergeCell ref="A134:F134"/>
    <mergeCell ref="H134:K134"/>
    <mergeCell ref="O134:P136"/>
    <mergeCell ref="A135:F135"/>
    <mergeCell ref="H135:K135"/>
    <mergeCell ref="A136:F136"/>
    <mergeCell ref="A133:F133"/>
    <mergeCell ref="H133:K133"/>
    <mergeCell ref="M133:O133"/>
    <mergeCell ref="P133:Q133"/>
    <mergeCell ref="M122:P122"/>
    <mergeCell ref="A132:F132"/>
    <mergeCell ref="G132:L132"/>
    <mergeCell ref="M132:O132"/>
    <mergeCell ref="A118:F118"/>
    <mergeCell ref="H118:K118"/>
    <mergeCell ref="O118:P120"/>
    <mergeCell ref="A119:F119"/>
    <mergeCell ref="H119:K119"/>
    <mergeCell ref="A120:F120"/>
    <mergeCell ref="A117:F117"/>
    <mergeCell ref="H117:K117"/>
    <mergeCell ref="M117:O117"/>
    <mergeCell ref="P117:Q117"/>
    <mergeCell ref="A116:F116"/>
    <mergeCell ref="G116:L116"/>
    <mergeCell ref="M116:O116"/>
    <mergeCell ref="M109:P109"/>
    <mergeCell ref="A105:F105"/>
    <mergeCell ref="H105:K105"/>
    <mergeCell ref="O105:P107"/>
    <mergeCell ref="A106:F106"/>
    <mergeCell ref="H106:K106"/>
    <mergeCell ref="A107:F107"/>
    <mergeCell ref="A104:F104"/>
    <mergeCell ref="H104:K104"/>
    <mergeCell ref="M104:O104"/>
    <mergeCell ref="P104:Q104"/>
    <mergeCell ref="M95:P95"/>
    <mergeCell ref="A103:F103"/>
    <mergeCell ref="G103:L103"/>
    <mergeCell ref="M103:O103"/>
    <mergeCell ref="A91:F91"/>
    <mergeCell ref="H91:K91"/>
    <mergeCell ref="O91:P93"/>
    <mergeCell ref="A92:F92"/>
    <mergeCell ref="H92:K92"/>
    <mergeCell ref="A93:F93"/>
    <mergeCell ref="A90:F90"/>
    <mergeCell ref="H90:K90"/>
    <mergeCell ref="M90:O90"/>
    <mergeCell ref="P90:Q90"/>
    <mergeCell ref="M80:P80"/>
    <mergeCell ref="A89:F89"/>
    <mergeCell ref="G89:L89"/>
    <mergeCell ref="M89:O89"/>
    <mergeCell ref="A76:F76"/>
    <mergeCell ref="H76:K76"/>
    <mergeCell ref="O76:P78"/>
    <mergeCell ref="A77:F77"/>
    <mergeCell ref="H77:K77"/>
    <mergeCell ref="A78:F78"/>
    <mergeCell ref="A75:F75"/>
    <mergeCell ref="H75:K75"/>
    <mergeCell ref="M75:O75"/>
    <mergeCell ref="P75:Q75"/>
    <mergeCell ref="M59:P59"/>
    <mergeCell ref="A74:F74"/>
    <mergeCell ref="G74:L74"/>
    <mergeCell ref="M74:O74"/>
    <mergeCell ref="A55:F55"/>
    <mergeCell ref="H55:K55"/>
    <mergeCell ref="O55:P57"/>
    <mergeCell ref="A56:F56"/>
    <mergeCell ref="H56:K56"/>
    <mergeCell ref="A57:F57"/>
    <mergeCell ref="A54:F54"/>
    <mergeCell ref="H54:K54"/>
    <mergeCell ref="M54:O54"/>
    <mergeCell ref="P54:Q54"/>
    <mergeCell ref="A53:F53"/>
    <mergeCell ref="G53:L53"/>
    <mergeCell ref="M53:O53"/>
    <mergeCell ref="M40:P40"/>
    <mergeCell ref="A36:F36"/>
    <mergeCell ref="H36:K36"/>
    <mergeCell ref="O36:P38"/>
    <mergeCell ref="A37:F37"/>
    <mergeCell ref="H37:K37"/>
    <mergeCell ref="A38:F38"/>
    <mergeCell ref="A35:F35"/>
    <mergeCell ref="H35:K35"/>
    <mergeCell ref="M35:O35"/>
    <mergeCell ref="P35:Q35"/>
    <mergeCell ref="M24:P24"/>
    <mergeCell ref="A34:F34"/>
    <mergeCell ref="G34:L34"/>
    <mergeCell ref="M34:O34"/>
    <mergeCell ref="A20:F20"/>
    <mergeCell ref="H20:K20"/>
    <mergeCell ref="O20:P22"/>
    <mergeCell ref="A21:F21"/>
    <mergeCell ref="H21:K21"/>
    <mergeCell ref="A22:F22"/>
    <mergeCell ref="A19:F19"/>
    <mergeCell ref="H19:K19"/>
    <mergeCell ref="M19:O19"/>
    <mergeCell ref="P19:Q19"/>
    <mergeCell ref="M7:P7"/>
    <mergeCell ref="A18:F18"/>
    <mergeCell ref="G18:L18"/>
    <mergeCell ref="M18:O18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2011-07-07T20:00:05Z</dcterms:created>
  <dcterms:modified xsi:type="dcterms:W3CDTF">2011-07-07T20:04:00Z</dcterms:modified>
  <cp:category/>
  <cp:version/>
  <cp:contentType/>
  <cp:contentStatus/>
</cp:coreProperties>
</file>