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104" documentId="8_{517E4269-225A-478F-804B-40846B10DD04}" xr6:coauthVersionLast="47" xr6:coauthVersionMax="47" xr10:uidLastSave="{DA001AA3-898C-476A-9CAB-2413AEF7FAB3}"/>
  <bookViews>
    <workbookView xWindow="-120" yWindow="-120" windowWidth="20730" windowHeight="11160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5" sheetId="8" r:id="rId5"/>
    <sheet name="Class 6 Ele 59 Q" sheetId="9" r:id="rId6"/>
    <sheet name="Class 7 Med 69" sheetId="30" r:id="rId7"/>
    <sheet name="Class 8 M75 Q" sheetId="31" r:id="rId8"/>
    <sheet name="Class 9 Adv Med 91 Q" sheetId="33" r:id="rId9"/>
    <sheet name="Class 10 Adv Med 98 Q" sheetId="28" r:id="rId10"/>
    <sheet name="Class 12 PSG Q" sheetId="23" r:id="rId11"/>
    <sheet name="Class 13 Inter I Q" sheetId="36" r:id="rId12"/>
    <sheet name="Class 14 Inter II Q" sheetId="37" r:id="rId13"/>
    <sheet name="Class 16 PYO FEI" sheetId="39" r:id="rId14"/>
    <sheet name="Class 18 Novice FSM Q" sheetId="25" r:id="rId15"/>
    <sheet name="Class 20 Med FSM Q" sheetId="26" r:id="rId16"/>
    <sheet name="Class 21 Adv Med FSM Q" sheetId="38" r:id="rId1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9" l="1"/>
  <c r="I15" i="23"/>
  <c r="I12" i="23"/>
  <c r="I18" i="23"/>
  <c r="I19" i="23"/>
  <c r="I16" i="23"/>
  <c r="I14" i="23"/>
  <c r="I13" i="23"/>
  <c r="I11" i="33"/>
  <c r="I13" i="38"/>
  <c r="I12" i="38"/>
  <c r="I11" i="38"/>
  <c r="I12" i="36"/>
  <c r="I14" i="36"/>
  <c r="I11" i="36"/>
  <c r="I15" i="36"/>
  <c r="I16" i="36"/>
  <c r="I13" i="36"/>
  <c r="I12" i="37"/>
  <c r="I11" i="37"/>
  <c r="I14" i="28"/>
  <c r="I11" i="28"/>
  <c r="I12" i="28"/>
  <c r="I13" i="28"/>
  <c r="I12" i="31"/>
  <c r="I13" i="31"/>
  <c r="I14" i="31"/>
  <c r="I11" i="31"/>
  <c r="I15" i="31"/>
  <c r="I12" i="30"/>
  <c r="I11" i="30"/>
  <c r="I13" i="30"/>
  <c r="I11" i="9"/>
  <c r="I13" i="9"/>
  <c r="I12" i="9"/>
  <c r="I14" i="9"/>
  <c r="I18" i="8"/>
  <c r="I14" i="8"/>
  <c r="I12" i="8"/>
  <c r="I11" i="8"/>
  <c r="I15" i="8"/>
  <c r="I16" i="8"/>
  <c r="I13" i="8"/>
  <c r="I17" i="8"/>
  <c r="I13" i="25"/>
  <c r="I11" i="25"/>
  <c r="I11" i="4"/>
  <c r="I22" i="5"/>
  <c r="I14" i="5"/>
  <c r="I20" i="5"/>
  <c r="I23" i="5"/>
  <c r="I13" i="5"/>
  <c r="I21" i="5"/>
  <c r="I11" i="5"/>
  <c r="I18" i="5"/>
  <c r="I14" i="4"/>
  <c r="I16" i="4"/>
  <c r="I13" i="4"/>
  <c r="I17" i="4"/>
  <c r="I15" i="4"/>
  <c r="I19" i="4"/>
  <c r="I12" i="33"/>
  <c r="I11" i="26"/>
  <c r="I12" i="25"/>
  <c r="I11" i="7"/>
  <c r="I14" i="6"/>
  <c r="I15" i="5"/>
  <c r="I12" i="5"/>
  <c r="I19" i="5"/>
  <c r="I16" i="5"/>
  <c r="I24" i="5"/>
  <c r="I18" i="4"/>
  <c r="I12" i="4"/>
  <c r="I10" i="4"/>
  <c r="I17" i="23"/>
  <c r="I17" i="5"/>
  <c r="I15" i="7"/>
  <c r="I12" i="7"/>
  <c r="I14" i="7"/>
  <c r="I13" i="7"/>
  <c r="I12" i="6"/>
  <c r="I11" i="6"/>
  <c r="I13" i="6"/>
  <c r="I15" i="6"/>
  <c r="I15" i="28"/>
  <c r="I11" i="23"/>
</calcChain>
</file>

<file path=xl/sharedStrings.xml><?xml version="1.0" encoding="utf-8"?>
<sst xmlns="http://schemas.openxmlformats.org/spreadsheetml/2006/main" count="909" uniqueCount="345">
  <si>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</si>
  <si>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</si>
  <si>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</si>
  <si>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</si>
  <si>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</si>
  <si>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</si>
  <si>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</si>
  <si>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</si>
  <si>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</si>
  <si>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</si>
  <si>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</si>
  <si>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</si>
  <si>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</si>
  <si>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</si>
  <si>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</si>
  <si>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</si>
  <si>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</si>
  <si>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</si>
  <si>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</si>
  <si>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</si>
  <si>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17</t>
  </si>
  <si>
    <t>19</t>
  </si>
  <si>
    <t xml:space="preserve">Time </t>
  </si>
  <si>
    <t>3</t>
  </si>
  <si>
    <t>7</t>
  </si>
  <si>
    <t>10</t>
  </si>
  <si>
    <t>14</t>
  </si>
  <si>
    <t>13</t>
  </si>
  <si>
    <t>Venue : Brook Farm EC</t>
  </si>
  <si>
    <t>18</t>
  </si>
  <si>
    <t>Total Points: 340</t>
  </si>
  <si>
    <t>Test/Class : PSG / 12</t>
  </si>
  <si>
    <t xml:space="preserve">Place </t>
  </si>
  <si>
    <t>8</t>
  </si>
  <si>
    <t/>
  </si>
  <si>
    <t>Total Points: 380</t>
  </si>
  <si>
    <t>4</t>
  </si>
  <si>
    <t>Test/Class : 3 /N23</t>
  </si>
  <si>
    <t>Test/Class : N37a / 4</t>
  </si>
  <si>
    <t>Total Points: 270</t>
  </si>
  <si>
    <t>Judge(s) : Graham Andrews</t>
  </si>
  <si>
    <t xml:space="preserve">Judge(s) : Graham Andrews </t>
  </si>
  <si>
    <t>Laragh Osman</t>
  </si>
  <si>
    <t>233820</t>
  </si>
  <si>
    <t>Lewis Simmons</t>
  </si>
  <si>
    <t>1920402</t>
  </si>
  <si>
    <t>Kanae millennium</t>
  </si>
  <si>
    <t>1947777</t>
  </si>
  <si>
    <t>25</t>
  </si>
  <si>
    <t>37</t>
  </si>
  <si>
    <t>6</t>
  </si>
  <si>
    <t>22</t>
  </si>
  <si>
    <t>Suzanne Dipple</t>
  </si>
  <si>
    <t>Sanson De Ligero</t>
  </si>
  <si>
    <t>Debbie Bond</t>
  </si>
  <si>
    <t>33</t>
  </si>
  <si>
    <t>403124</t>
  </si>
  <si>
    <t>1945617</t>
  </si>
  <si>
    <t>1510123</t>
  </si>
  <si>
    <t>34</t>
  </si>
  <si>
    <t>29</t>
  </si>
  <si>
    <t>28</t>
  </si>
  <si>
    <t>23</t>
  </si>
  <si>
    <t>Guapero II</t>
  </si>
  <si>
    <t>1947981</t>
  </si>
  <si>
    <t>24</t>
  </si>
  <si>
    <t>32</t>
  </si>
  <si>
    <t>Sandie Gibbs</t>
  </si>
  <si>
    <t>58165</t>
  </si>
  <si>
    <t>Gomez Gold</t>
  </si>
  <si>
    <t>1936623</t>
  </si>
  <si>
    <t>Test/Class : 9 / AM91</t>
  </si>
  <si>
    <t>Test/Class : AM98 / 10</t>
  </si>
  <si>
    <t>21</t>
  </si>
  <si>
    <t>30</t>
  </si>
  <si>
    <t>35</t>
  </si>
  <si>
    <t>11</t>
  </si>
  <si>
    <t>38</t>
  </si>
  <si>
    <t>Event Type : BD Reg I- GP + FSM</t>
  </si>
  <si>
    <t xml:space="preserve">Event Type : BD Reg I- GP + FSM </t>
  </si>
  <si>
    <t>Event Type : BD Reg I-GP + FSM</t>
  </si>
  <si>
    <t>Event Type : BD Reg I-GP+ FSM</t>
  </si>
  <si>
    <t xml:space="preserve">Event Type : BD Reg I-GP + FSM </t>
  </si>
  <si>
    <t>Total Points: 390</t>
  </si>
  <si>
    <t>Event Type : Reg BD I - GP + FSM</t>
  </si>
  <si>
    <t>1G</t>
  </si>
  <si>
    <t>1S</t>
  </si>
  <si>
    <t>1B</t>
  </si>
  <si>
    <t>3S</t>
  </si>
  <si>
    <t>2S</t>
  </si>
  <si>
    <t>2G</t>
  </si>
  <si>
    <t>1S (1st)</t>
  </si>
  <si>
    <t>4S</t>
  </si>
  <si>
    <t>2B</t>
  </si>
  <si>
    <t>1G (1st)</t>
  </si>
  <si>
    <t>RET</t>
  </si>
  <si>
    <t>3G</t>
  </si>
  <si>
    <t>Start Date : 7 April 2023</t>
  </si>
  <si>
    <t>51</t>
  </si>
  <si>
    <t>Alison Gurney</t>
  </si>
  <si>
    <t>1411531</t>
  </si>
  <si>
    <t>Bernaya Hit</t>
  </si>
  <si>
    <t>1847193</t>
  </si>
  <si>
    <t>59</t>
  </si>
  <si>
    <t>Natalie Duncan</t>
  </si>
  <si>
    <t>1048586</t>
  </si>
  <si>
    <t>Tontoe</t>
  </si>
  <si>
    <t>1945499</t>
  </si>
  <si>
    <t>Emma Flaxman</t>
  </si>
  <si>
    <t>1920817</t>
  </si>
  <si>
    <t>Lopez.</t>
  </si>
  <si>
    <t>1943487</t>
  </si>
  <si>
    <t>Anna Telford</t>
  </si>
  <si>
    <t>1924930</t>
  </si>
  <si>
    <t>Maesmynach Evita</t>
  </si>
  <si>
    <t>1949905</t>
  </si>
  <si>
    <t>60</t>
  </si>
  <si>
    <t>Dolcie Woolfe</t>
  </si>
  <si>
    <t>1925550</t>
  </si>
  <si>
    <t>RNG Binky Hill</t>
  </si>
  <si>
    <t>1950143</t>
  </si>
  <si>
    <t>53</t>
  </si>
  <si>
    <t>52</t>
  </si>
  <si>
    <t>Valerie Ross</t>
  </si>
  <si>
    <t>1918798</t>
  </si>
  <si>
    <t>Ziggi IX</t>
  </si>
  <si>
    <t>1940602</t>
  </si>
  <si>
    <t>Mito</t>
  </si>
  <si>
    <t>1949611</t>
  </si>
  <si>
    <t>44</t>
  </si>
  <si>
    <t>Amanda Miller</t>
  </si>
  <si>
    <t>251585</t>
  </si>
  <si>
    <t>TM GWENDOLYN</t>
  </si>
  <si>
    <t>1950106</t>
  </si>
  <si>
    <t>9</t>
  </si>
  <si>
    <t>Jacqui Bentley</t>
  </si>
  <si>
    <t>1924613</t>
  </si>
  <si>
    <t>Lockhinge Camelot</t>
  </si>
  <si>
    <t>1948788</t>
  </si>
  <si>
    <t>Melanie Strangleman</t>
  </si>
  <si>
    <t>240702</t>
  </si>
  <si>
    <t>Syon Special Addition</t>
  </si>
  <si>
    <t>1933020</t>
  </si>
  <si>
    <t>54</t>
  </si>
  <si>
    <t>Annabel Davies</t>
  </si>
  <si>
    <t>1711070</t>
  </si>
  <si>
    <t>Ballymackey lass</t>
  </si>
  <si>
    <t>1942822</t>
  </si>
  <si>
    <t>Harry Coleby</t>
  </si>
  <si>
    <t>1923825</t>
  </si>
  <si>
    <t>Faberge</t>
  </si>
  <si>
    <t>1943080</t>
  </si>
  <si>
    <t>joanne craig</t>
  </si>
  <si>
    <t>1410766</t>
  </si>
  <si>
    <t>Denarii</t>
  </si>
  <si>
    <t>1949602</t>
  </si>
  <si>
    <t>Judge(s) : Penny Judd</t>
  </si>
  <si>
    <t>3B</t>
  </si>
  <si>
    <t>4B</t>
  </si>
  <si>
    <t>5B</t>
  </si>
  <si>
    <t>1B (2nd)</t>
  </si>
  <si>
    <t>Total Points: 180</t>
  </si>
  <si>
    <t>Andrea Rawley</t>
  </si>
  <si>
    <t>1810628</t>
  </si>
  <si>
    <t>Ardglass Jazz</t>
  </si>
  <si>
    <t>1830944</t>
  </si>
  <si>
    <t>Jasmin Palmer</t>
  </si>
  <si>
    <t>1920604</t>
  </si>
  <si>
    <t>Pencarder Red Ruby</t>
  </si>
  <si>
    <t>1943185</t>
  </si>
  <si>
    <t>Emma Slater</t>
  </si>
  <si>
    <t>1513710</t>
  </si>
  <si>
    <t>Dark Valentine</t>
  </si>
  <si>
    <t>1939929</t>
  </si>
  <si>
    <t>4G</t>
  </si>
  <si>
    <t>1S (2nd)</t>
  </si>
  <si>
    <t>1B (3rd)</t>
  </si>
  <si>
    <t>6B</t>
  </si>
  <si>
    <t>Alex Hardwick</t>
  </si>
  <si>
    <t>195995</t>
  </si>
  <si>
    <t>Der Leibling</t>
  </si>
  <si>
    <t>1947136</t>
  </si>
  <si>
    <t>56</t>
  </si>
  <si>
    <t>Mollie White</t>
  </si>
  <si>
    <t>400385</t>
  </si>
  <si>
    <t>Gailey Bay</t>
  </si>
  <si>
    <t>1948216</t>
  </si>
  <si>
    <t>57</t>
  </si>
  <si>
    <t>Charlotte Cooke</t>
  </si>
  <si>
    <t>1910322</t>
  </si>
  <si>
    <t>Jewel</t>
  </si>
  <si>
    <t>20</t>
  </si>
  <si>
    <t>Eloise Jenkins</t>
  </si>
  <si>
    <t>1910756</t>
  </si>
  <si>
    <t>Life of Riley</t>
  </si>
  <si>
    <t>1931229</t>
  </si>
  <si>
    <t xml:space="preserve">Test/Class : E45 /5 </t>
  </si>
  <si>
    <t>Olivia Ciccone</t>
  </si>
  <si>
    <t>1924860</t>
  </si>
  <si>
    <t>Constable ..</t>
  </si>
  <si>
    <t>1949117</t>
  </si>
  <si>
    <t>1</t>
  </si>
  <si>
    <t>Danielle Waller</t>
  </si>
  <si>
    <t>1710387</t>
  </si>
  <si>
    <t>Just Believe</t>
  </si>
  <si>
    <t>46428</t>
  </si>
  <si>
    <t>2</t>
  </si>
  <si>
    <t>Miriam Scott-Goddard</t>
  </si>
  <si>
    <t>278602</t>
  </si>
  <si>
    <t>Holly Golightly XXIII</t>
  </si>
  <si>
    <t>1937424</t>
  </si>
  <si>
    <t>Hermione Tottman</t>
  </si>
  <si>
    <t>381373</t>
  </si>
  <si>
    <t>Red Hot Chilli Pepper</t>
  </si>
  <si>
    <t>1949996</t>
  </si>
  <si>
    <t>58</t>
  </si>
  <si>
    <t>5</t>
  </si>
  <si>
    <t>Tracey Clark</t>
  </si>
  <si>
    <t>59374</t>
  </si>
  <si>
    <t>Beeston Badger (Prince)</t>
  </si>
  <si>
    <t>53227</t>
  </si>
  <si>
    <t>Test/Class : 6 / E59</t>
  </si>
  <si>
    <t>Total Points: 320</t>
  </si>
  <si>
    <t>Bryony Gray</t>
  </si>
  <si>
    <t>376183</t>
  </si>
  <si>
    <t>Prince Murphy</t>
  </si>
  <si>
    <t>1535851</t>
  </si>
  <si>
    <t>Test/Class : 7 / M69</t>
  </si>
  <si>
    <t>Judge(s) : Annette Scott</t>
  </si>
  <si>
    <t>47</t>
  </si>
  <si>
    <t>Ulrike Thieme</t>
  </si>
  <si>
    <t>1922290</t>
  </si>
  <si>
    <t>Confitera</t>
  </si>
  <si>
    <t>1945412</t>
  </si>
  <si>
    <t>Shelly Reeve-Smith</t>
  </si>
  <si>
    <t>82821</t>
  </si>
  <si>
    <t xml:space="preserve">Romanno Motown </t>
  </si>
  <si>
    <t>Test/Class : 8 / M75</t>
  </si>
  <si>
    <t>46</t>
  </si>
  <si>
    <t>Shirley Babb</t>
  </si>
  <si>
    <t>160130</t>
  </si>
  <si>
    <t>Sorrentino D</t>
  </si>
  <si>
    <t>1532538</t>
  </si>
  <si>
    <t>43</t>
  </si>
  <si>
    <t>Tracey Nelson</t>
  </si>
  <si>
    <t>73776</t>
  </si>
  <si>
    <t>Zafiro J</t>
  </si>
  <si>
    <t>1940948</t>
  </si>
  <si>
    <t>Total Points: 330</t>
  </si>
  <si>
    <t>Total Points: 370</t>
  </si>
  <si>
    <t>Wendi Walker</t>
  </si>
  <si>
    <t>1612021</t>
  </si>
  <si>
    <t>JEREZANO CLXI</t>
  </si>
  <si>
    <t>1633497</t>
  </si>
  <si>
    <t>Tahley Reeve-Smith</t>
  </si>
  <si>
    <t>45136</t>
  </si>
  <si>
    <t>Woodcroft Valentino</t>
  </si>
  <si>
    <t>1732849</t>
  </si>
  <si>
    <t>Sharon Edwards</t>
  </si>
  <si>
    <t>24309</t>
  </si>
  <si>
    <t>El Greco</t>
  </si>
  <si>
    <t>1430643</t>
  </si>
  <si>
    <t>48</t>
  </si>
  <si>
    <t>Rachel Scott</t>
  </si>
  <si>
    <t>1912209</t>
  </si>
  <si>
    <t>Showgirl Madonna</t>
  </si>
  <si>
    <t>1943432</t>
  </si>
  <si>
    <t xml:space="preserve">Judge(s) : Annette Scott </t>
  </si>
  <si>
    <t>Samantha Brown</t>
  </si>
  <si>
    <t>346080</t>
  </si>
  <si>
    <t>Rochester I</t>
  </si>
  <si>
    <t>51312</t>
  </si>
  <si>
    <t>Test/Class : Inter I / 13</t>
  </si>
  <si>
    <t xml:space="preserve">Judge(s) : Pam Bushell </t>
  </si>
  <si>
    <t>41</t>
  </si>
  <si>
    <t>Mandy Day</t>
  </si>
  <si>
    <t>55140</t>
  </si>
  <si>
    <t>Giomf</t>
  </si>
  <si>
    <t>1531637</t>
  </si>
  <si>
    <t>62</t>
  </si>
  <si>
    <t>Intergalatic Aimbry</t>
  </si>
  <si>
    <t>1733338</t>
  </si>
  <si>
    <t>Christine Cockerton</t>
  </si>
  <si>
    <t>127116</t>
  </si>
  <si>
    <t>Evaldo</t>
  </si>
  <si>
    <t>58101</t>
  </si>
  <si>
    <t>12</t>
  </si>
  <si>
    <t>Sarah Williams</t>
  </si>
  <si>
    <t>42005</t>
  </si>
  <si>
    <t>Diamond Donner</t>
  </si>
  <si>
    <t>193 4337</t>
  </si>
  <si>
    <t>31</t>
  </si>
  <si>
    <t>Foxtrott</t>
  </si>
  <si>
    <t>1433454</t>
  </si>
  <si>
    <t>61</t>
  </si>
  <si>
    <t>Claire Knowles</t>
  </si>
  <si>
    <t>23493</t>
  </si>
  <si>
    <t>Singing Skyjacker</t>
  </si>
  <si>
    <t>56332</t>
  </si>
  <si>
    <t>Judge(s) : Pam Bushell</t>
  </si>
  <si>
    <t>Exquisite</t>
  </si>
  <si>
    <t>Unreg</t>
  </si>
  <si>
    <t>Garfield VDW</t>
  </si>
  <si>
    <t>1635350</t>
  </si>
  <si>
    <t>Hilary French</t>
  </si>
  <si>
    <t>268585</t>
  </si>
  <si>
    <t>Adaeus</t>
  </si>
  <si>
    <t>1833463</t>
  </si>
  <si>
    <t>Georgina Howard</t>
  </si>
  <si>
    <t>87890</t>
  </si>
  <si>
    <t>Howards Power</t>
  </si>
  <si>
    <t>1732096</t>
  </si>
  <si>
    <t>63</t>
  </si>
  <si>
    <t>Daniel Sherriff</t>
  </si>
  <si>
    <t>21970</t>
  </si>
  <si>
    <t>Fred Astaire WD</t>
  </si>
  <si>
    <t>1832113</t>
  </si>
  <si>
    <t xml:space="preserve">Belinda Spence </t>
  </si>
  <si>
    <t>Sonnen Prinz 3</t>
  </si>
  <si>
    <t>Test/Class : Adv Med FSM / 21</t>
  </si>
  <si>
    <t>Total Points: 300</t>
  </si>
  <si>
    <t>42</t>
  </si>
  <si>
    <t>Charisma DD</t>
  </si>
  <si>
    <t>-</t>
  </si>
  <si>
    <t>Test/Class : Medium FSM / 20</t>
  </si>
  <si>
    <t>40</t>
  </si>
  <si>
    <t>Jan Chopping</t>
  </si>
  <si>
    <t>20800</t>
  </si>
  <si>
    <t>FELIX 55</t>
  </si>
  <si>
    <t>1732723</t>
  </si>
  <si>
    <t>Test/Class : Novice FSM / 18</t>
  </si>
  <si>
    <t>Test/Class : Inter II / 14</t>
  </si>
  <si>
    <t>15</t>
  </si>
  <si>
    <t>Lucie Manna</t>
  </si>
  <si>
    <t>129186</t>
  </si>
  <si>
    <t>Fynjela D</t>
  </si>
  <si>
    <t>1535974</t>
  </si>
  <si>
    <t>39</t>
  </si>
  <si>
    <t>Janette Frost</t>
  </si>
  <si>
    <t>26140</t>
  </si>
  <si>
    <t>Midnight Cassini</t>
  </si>
  <si>
    <t>49743</t>
  </si>
  <si>
    <t>2G (2nd)</t>
  </si>
  <si>
    <t>5G</t>
  </si>
  <si>
    <t>Test/Class : PYO FEI /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</si>
</sst>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 style="thin">
        <color rgb="FF1D3441"/>
      </left>
      <right/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4" fillId="2" borderId="2" xfId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ill="1" applyBorder="1" applyAlignment="1">
      <alignment horizontal="right"/>
    </xf>
    <xf numFmtId="0" fontId="1" fillId="0" borderId="1" xfId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20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left"/>
    </xf>
    <xf numFmtId="10" fontId="4" fillId="2" borderId="2" xfId="1" applyNumberFormat="1" applyFont="1" applyFill="1" applyBorder="1" applyAlignment="1">
      <alignment horizontal="center"/>
    </xf>
    <xf numFmtId="10" fontId="6" fillId="0" borderId="1" xfId="0" applyNumberFormat="1" applyFont="1" applyBorder="1"/>
    <xf numFmtId="10" fontId="0" fillId="0" borderId="1" xfId="0" applyNumberFormat="1" applyBorder="1"/>
    <xf numFmtId="0" fontId="6" fillId="0" borderId="0" xfId="0" applyFont="1"/>
    <xf numFmtId="164" fontId="6" fillId="0" borderId="1" xfId="0" applyNumberFormat="1" applyFont="1" applyBorder="1"/>
    <xf numFmtId="10" fontId="6" fillId="0" borderId="1" xfId="0" applyNumberFormat="1" applyFont="1" applyBorder="1" applyAlignment="1">
      <alignment horizontal="right"/>
    </xf>
    <xf numFmtId="20" fontId="6" fillId="0" borderId="1" xfId="0" applyNumberFormat="1" applyFont="1" applyBorder="1"/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tabSelected="1" workbookViewId="0">
      <selection activeCell="G12" sqref="G12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82</v>
      </c>
    </row>
    <row r="4" spans="1:10" ht="18.75" x14ac:dyDescent="0.3">
      <c r="A4" s="3" t="s">
        <v>97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40</v>
      </c>
    </row>
    <row r="8" spans="1:10" ht="18.75" x14ac:dyDescent="0.3">
      <c r="A8" s="3"/>
    </row>
    <row r="9" spans="1:10" ht="18.75" customHeight="1" x14ac:dyDescent="0.25">
      <c r="A9" s="6" t="s">
        <v>32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6" t="s">
        <v>6</v>
      </c>
      <c r="H9" s="6"/>
      <c r="I9" s="6" t="s">
        <v>8</v>
      </c>
      <c r="J9" s="6" t="s">
        <v>9</v>
      </c>
    </row>
    <row r="10" spans="1:10" ht="18.75" customHeight="1" x14ac:dyDescent="0.25">
      <c r="A10" s="29" t="s">
        <v>85</v>
      </c>
      <c r="B10" s="15" t="s">
        <v>98</v>
      </c>
      <c r="C10" s="15" t="s">
        <v>99</v>
      </c>
      <c r="D10" s="15" t="s">
        <v>100</v>
      </c>
      <c r="E10" s="15" t="s">
        <v>101</v>
      </c>
      <c r="F10" s="15" t="s">
        <v>102</v>
      </c>
      <c r="G10" s="15" t="s">
        <v>12</v>
      </c>
      <c r="H10" s="27">
        <v>198.5</v>
      </c>
      <c r="I10" s="24">
        <f t="shared" ref="I10:I19" si="0">H10/290</f>
        <v>0.68448275862068964</v>
      </c>
      <c r="J10" s="15">
        <v>69</v>
      </c>
    </row>
    <row r="11" spans="1:10" ht="18.75" customHeight="1" x14ac:dyDescent="0.25">
      <c r="A11" s="15" t="s">
        <v>90</v>
      </c>
      <c r="B11" s="15" t="s">
        <v>62</v>
      </c>
      <c r="C11" s="15" t="s">
        <v>54</v>
      </c>
      <c r="D11" s="15" t="s">
        <v>58</v>
      </c>
      <c r="E11" s="15" t="s">
        <v>127</v>
      </c>
      <c r="F11" s="15" t="s">
        <v>128</v>
      </c>
      <c r="G11" s="15" t="s">
        <v>12</v>
      </c>
      <c r="H11" s="15">
        <v>188</v>
      </c>
      <c r="I11" s="24">
        <f t="shared" si="0"/>
        <v>0.64827586206896548</v>
      </c>
      <c r="J11" s="15">
        <v>66</v>
      </c>
    </row>
    <row r="12" spans="1:10" ht="18.75" customHeight="1" x14ac:dyDescent="0.25">
      <c r="A12" s="15" t="s">
        <v>91</v>
      </c>
      <c r="B12" s="15" t="s">
        <v>48</v>
      </c>
      <c r="C12" s="15" t="s">
        <v>108</v>
      </c>
      <c r="D12" s="15" t="s">
        <v>109</v>
      </c>
      <c r="E12" s="15" t="s">
        <v>110</v>
      </c>
      <c r="F12" s="15" t="s">
        <v>111</v>
      </c>
      <c r="G12" s="15" t="s">
        <v>14</v>
      </c>
      <c r="H12" s="15">
        <v>212</v>
      </c>
      <c r="I12" s="24">
        <f t="shared" si="0"/>
        <v>0.73103448275862071</v>
      </c>
      <c r="J12" s="15">
        <v>74</v>
      </c>
    </row>
    <row r="13" spans="1:10" ht="18.75" customHeight="1" x14ac:dyDescent="0.25">
      <c r="A13" s="15" t="s">
        <v>89</v>
      </c>
      <c r="B13" s="15" t="s">
        <v>121</v>
      </c>
      <c r="C13" s="15" t="s">
        <v>44</v>
      </c>
      <c r="D13" s="15" t="s">
        <v>45</v>
      </c>
      <c r="E13" s="15" t="s">
        <v>46</v>
      </c>
      <c r="F13" s="15" t="s">
        <v>47</v>
      </c>
      <c r="G13" s="15" t="s">
        <v>14</v>
      </c>
      <c r="H13" s="15">
        <v>199</v>
      </c>
      <c r="I13" s="24">
        <f t="shared" si="0"/>
        <v>0.68620689655172418</v>
      </c>
      <c r="J13" s="15">
        <v>67</v>
      </c>
    </row>
    <row r="14" spans="1:10" ht="18.75" customHeight="1" x14ac:dyDescent="0.25">
      <c r="A14" s="15" t="s">
        <v>88</v>
      </c>
      <c r="B14" s="15" t="s">
        <v>26</v>
      </c>
      <c r="C14" s="15" t="s">
        <v>112</v>
      </c>
      <c r="D14" s="15" t="s">
        <v>113</v>
      </c>
      <c r="E14" s="15" t="s">
        <v>114</v>
      </c>
      <c r="F14" s="15" t="s">
        <v>115</v>
      </c>
      <c r="G14" s="15" t="s">
        <v>14</v>
      </c>
      <c r="H14" s="27">
        <v>195</v>
      </c>
      <c r="I14" s="24">
        <f t="shared" si="0"/>
        <v>0.67241379310344829</v>
      </c>
      <c r="J14" s="15">
        <v>67</v>
      </c>
    </row>
    <row r="15" spans="1:10" ht="18.75" customHeight="1" x14ac:dyDescent="0.25">
      <c r="A15" s="15" t="s">
        <v>160</v>
      </c>
      <c r="B15" s="15" t="s">
        <v>129</v>
      </c>
      <c r="C15" s="15" t="s">
        <v>130</v>
      </c>
      <c r="D15" s="15" t="s">
        <v>131</v>
      </c>
      <c r="E15" s="15" t="s">
        <v>132</v>
      </c>
      <c r="F15" s="15" t="s">
        <v>133</v>
      </c>
      <c r="G15" s="15" t="s">
        <v>13</v>
      </c>
      <c r="H15" s="15">
        <v>207.5</v>
      </c>
      <c r="I15" s="24">
        <f t="shared" si="0"/>
        <v>0.71551724137931039</v>
      </c>
      <c r="J15" s="15">
        <v>72</v>
      </c>
    </row>
    <row r="16" spans="1:10" ht="18.75" customHeight="1" x14ac:dyDescent="0.25">
      <c r="A16" s="15" t="s">
        <v>93</v>
      </c>
      <c r="B16" s="15" t="s">
        <v>116</v>
      </c>
      <c r="C16" s="15" t="s">
        <v>117</v>
      </c>
      <c r="D16" s="15" t="s">
        <v>118</v>
      </c>
      <c r="E16" s="15" t="s">
        <v>119</v>
      </c>
      <c r="F16" s="15" t="s">
        <v>120</v>
      </c>
      <c r="G16" s="15" t="s">
        <v>13</v>
      </c>
      <c r="H16" s="15">
        <v>200</v>
      </c>
      <c r="I16" s="24">
        <f t="shared" si="0"/>
        <v>0.68965517241379315</v>
      </c>
      <c r="J16" s="15">
        <v>67</v>
      </c>
    </row>
    <row r="17" spans="1:10" ht="18.75" customHeight="1" x14ac:dyDescent="0.25">
      <c r="A17" s="15" t="s">
        <v>157</v>
      </c>
      <c r="B17" s="15" t="s">
        <v>122</v>
      </c>
      <c r="C17" s="15" t="s">
        <v>123</v>
      </c>
      <c r="D17" s="15" t="s">
        <v>124</v>
      </c>
      <c r="E17" s="15" t="s">
        <v>125</v>
      </c>
      <c r="F17" s="15" t="s">
        <v>126</v>
      </c>
      <c r="G17" s="15" t="s">
        <v>13</v>
      </c>
      <c r="H17" s="15">
        <v>187</v>
      </c>
      <c r="I17" s="24">
        <f t="shared" si="0"/>
        <v>0.64482758620689651</v>
      </c>
      <c r="J17" s="15">
        <v>65</v>
      </c>
    </row>
    <row r="18" spans="1:10" ht="18.75" customHeight="1" x14ac:dyDescent="0.25">
      <c r="A18" s="15" t="s">
        <v>158</v>
      </c>
      <c r="B18" s="15" t="s">
        <v>103</v>
      </c>
      <c r="C18" s="15" t="s">
        <v>104</v>
      </c>
      <c r="D18" s="15" t="s">
        <v>105</v>
      </c>
      <c r="E18" s="15" t="s">
        <v>106</v>
      </c>
      <c r="F18" s="15" t="s">
        <v>107</v>
      </c>
      <c r="G18" s="15" t="s">
        <v>13</v>
      </c>
      <c r="H18" s="18">
        <v>184</v>
      </c>
      <c r="I18" s="24">
        <f t="shared" si="0"/>
        <v>0.6344827586206897</v>
      </c>
      <c r="J18" s="18">
        <v>64</v>
      </c>
    </row>
    <row r="19" spans="1:10" ht="18.75" customHeight="1" x14ac:dyDescent="0.25">
      <c r="A19" s="15" t="s">
        <v>159</v>
      </c>
      <c r="B19" s="15" t="s">
        <v>134</v>
      </c>
      <c r="C19" s="15" t="s">
        <v>135</v>
      </c>
      <c r="D19" s="15" t="s">
        <v>136</v>
      </c>
      <c r="E19" s="15" t="s">
        <v>137</v>
      </c>
      <c r="F19" s="15" t="s">
        <v>138</v>
      </c>
      <c r="G19" s="15" t="s">
        <v>13</v>
      </c>
      <c r="H19" s="15">
        <v>175.5</v>
      </c>
      <c r="I19" s="24">
        <f t="shared" si="0"/>
        <v>0.60517241379310349</v>
      </c>
      <c r="J19" s="15">
        <v>60</v>
      </c>
    </row>
  </sheetData>
  <sortState xmlns:xlrd2="http://schemas.microsoft.com/office/spreadsheetml/2017/richdata2" ref="A10:J20">
    <sortCondition ref="G10:G20" customList="Gold,Silver,Bronze"/>
    <sortCondition descending="1" ref="H10:H20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BDC-BE57-4AC7-A027-E55A7F142774}">
  <dimension ref="A1:K17"/>
  <sheetViews>
    <sheetView workbookViewId="0">
      <selection activeCell="A7" sqref="A7"/>
    </sheetView>
  </sheetViews>
  <sheetFormatPr defaultRowHeight="15" x14ac:dyDescent="0.25"/>
  <cols>
    <col min="3" max="3" width="25" customWidth="1"/>
    <col min="5" max="5" width="24" customWidth="1"/>
  </cols>
  <sheetData>
    <row r="1" spans="1:11" ht="18.75" x14ac:dyDescent="0.3">
      <c r="A1" s="3" t="s">
        <v>28</v>
      </c>
      <c r="I1" s="19"/>
    </row>
    <row r="2" spans="1:11" ht="18.75" x14ac:dyDescent="0.3">
      <c r="A2" s="3" t="s">
        <v>10</v>
      </c>
      <c r="I2" s="19"/>
    </row>
    <row r="3" spans="1:11" ht="18.75" x14ac:dyDescent="0.3">
      <c r="A3" s="3" t="s">
        <v>84</v>
      </c>
      <c r="I3" s="19"/>
    </row>
    <row r="4" spans="1:11" ht="18.75" x14ac:dyDescent="0.3">
      <c r="A4" s="3" t="s">
        <v>97</v>
      </c>
      <c r="I4" s="19"/>
    </row>
    <row r="5" spans="1:11" ht="18.75" x14ac:dyDescent="0.3">
      <c r="A5" s="3" t="s">
        <v>72</v>
      </c>
      <c r="I5" s="19"/>
    </row>
    <row r="6" spans="1:11" ht="18.75" x14ac:dyDescent="0.3">
      <c r="A6" s="3" t="s">
        <v>35</v>
      </c>
      <c r="I6" s="19"/>
    </row>
    <row r="7" spans="1:11" ht="18.75" x14ac:dyDescent="0.3">
      <c r="A7" s="3" t="s">
        <v>299</v>
      </c>
      <c r="I7" s="19"/>
    </row>
    <row r="8" spans="1:11" x14ac:dyDescent="0.25">
      <c r="I8" s="19"/>
    </row>
    <row r="9" spans="1:11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1" ht="20.100000000000001" customHeight="1" x14ac:dyDescent="0.25">
      <c r="A10" s="4" t="s">
        <v>32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1" ht="20.100000000000001" customHeight="1" x14ac:dyDescent="0.25">
      <c r="A11" s="1" t="s">
        <v>94</v>
      </c>
      <c r="B11" s="1" t="s">
        <v>23</v>
      </c>
      <c r="C11" s="1" t="s">
        <v>254</v>
      </c>
      <c r="D11" s="1" t="s">
        <v>255</v>
      </c>
      <c r="E11" s="1" t="s">
        <v>256</v>
      </c>
      <c r="F11" s="1" t="s">
        <v>257</v>
      </c>
      <c r="G11" s="1" t="s">
        <v>12</v>
      </c>
      <c r="H11" s="12">
        <v>288</v>
      </c>
      <c r="I11" s="28">
        <f>H11/380</f>
        <v>0.75789473684210529</v>
      </c>
      <c r="J11" s="12">
        <v>63</v>
      </c>
      <c r="K11" s="26"/>
    </row>
    <row r="12" spans="1:11" ht="20.100000000000001" customHeight="1" x14ac:dyDescent="0.25">
      <c r="A12" s="1" t="s">
        <v>90</v>
      </c>
      <c r="B12" s="1" t="s">
        <v>61</v>
      </c>
      <c r="C12" s="1" t="s">
        <v>258</v>
      </c>
      <c r="D12" s="1" t="s">
        <v>259</v>
      </c>
      <c r="E12" s="1" t="s">
        <v>260</v>
      </c>
      <c r="F12" s="1" t="s">
        <v>261</v>
      </c>
      <c r="G12" s="1" t="s">
        <v>12</v>
      </c>
      <c r="H12" s="12">
        <v>274.5</v>
      </c>
      <c r="I12" s="28">
        <f>H12/380</f>
        <v>0.72236842105263155</v>
      </c>
      <c r="J12" s="12">
        <v>60</v>
      </c>
    </row>
    <row r="13" spans="1:11" ht="20.100000000000001" customHeight="1" x14ac:dyDescent="0.25">
      <c r="A13" s="1" t="s">
        <v>96</v>
      </c>
      <c r="B13" s="1" t="s">
        <v>262</v>
      </c>
      <c r="C13" s="1" t="s">
        <v>263</v>
      </c>
      <c r="D13" s="1" t="s">
        <v>264</v>
      </c>
      <c r="E13" s="1" t="s">
        <v>265</v>
      </c>
      <c r="F13" s="1" t="s">
        <v>266</v>
      </c>
      <c r="G13" s="1" t="s">
        <v>12</v>
      </c>
      <c r="H13" s="13">
        <v>254</v>
      </c>
      <c r="I13" s="28">
        <f>H13/380</f>
        <v>0.66842105263157892</v>
      </c>
      <c r="J13" s="13">
        <v>6697</v>
      </c>
    </row>
    <row r="14" spans="1:11" ht="20.100000000000001" customHeight="1" x14ac:dyDescent="0.25">
      <c r="A14" s="1" t="s">
        <v>87</v>
      </c>
      <c r="B14" s="1" t="s">
        <v>238</v>
      </c>
      <c r="C14" s="1" t="s">
        <v>239</v>
      </c>
      <c r="D14" s="1" t="s">
        <v>240</v>
      </c>
      <c r="E14" s="1" t="s">
        <v>241</v>
      </c>
      <c r="F14" s="1" t="s">
        <v>242</v>
      </c>
      <c r="G14" s="1" t="s">
        <v>13</v>
      </c>
      <c r="H14" s="14">
        <v>230</v>
      </c>
      <c r="I14" s="28">
        <f>H14/380</f>
        <v>0.60526315789473684</v>
      </c>
      <c r="J14" s="14">
        <v>52</v>
      </c>
    </row>
    <row r="15" spans="1:11" ht="20.100000000000001" customHeight="1" x14ac:dyDescent="0.25">
      <c r="A15" s="1" t="s">
        <v>93</v>
      </c>
      <c r="B15" s="1" t="s">
        <v>24</v>
      </c>
      <c r="C15" s="1" t="s">
        <v>250</v>
      </c>
      <c r="D15" s="1" t="s">
        <v>251</v>
      </c>
      <c r="E15" s="1" t="s">
        <v>252</v>
      </c>
      <c r="F15" s="1" t="s">
        <v>253</v>
      </c>
      <c r="G15" s="1" t="s">
        <v>13</v>
      </c>
      <c r="H15" s="18">
        <v>191</v>
      </c>
      <c r="I15" s="28">
        <f>H15/380</f>
        <v>0.50263157894736843</v>
      </c>
      <c r="J15" s="18">
        <v>40</v>
      </c>
    </row>
    <row r="16" spans="1:11" x14ac:dyDescent="0.25">
      <c r="I16" s="19"/>
    </row>
    <row r="17" spans="9:9" x14ac:dyDescent="0.25">
      <c r="I17" s="19"/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9"/>
  <sheetViews>
    <sheetView workbookViewId="0">
      <selection activeCell="A19" sqref="A19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19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78</v>
      </c>
    </row>
    <row r="4" spans="1:10" ht="18.75" x14ac:dyDescent="0.3">
      <c r="A4" s="3" t="s">
        <v>97</v>
      </c>
    </row>
    <row r="5" spans="1:10" ht="18.75" x14ac:dyDescent="0.3">
      <c r="A5" s="3" t="s">
        <v>31</v>
      </c>
    </row>
    <row r="6" spans="1:10" ht="18.75" x14ac:dyDescent="0.3">
      <c r="A6" s="3" t="s">
        <v>30</v>
      </c>
    </row>
    <row r="7" spans="1:10" ht="18.75" x14ac:dyDescent="0.3">
      <c r="A7" s="3" t="s">
        <v>299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18.75" customHeight="1" x14ac:dyDescent="0.25">
      <c r="A11" s="15" t="s">
        <v>94</v>
      </c>
      <c r="B11" s="15" t="s">
        <v>23</v>
      </c>
      <c r="C11" s="15" t="s">
        <v>254</v>
      </c>
      <c r="D11" s="15" t="s">
        <v>255</v>
      </c>
      <c r="E11" s="15" t="s">
        <v>256</v>
      </c>
      <c r="F11" s="15" t="s">
        <v>257</v>
      </c>
      <c r="G11" s="15" t="s">
        <v>12</v>
      </c>
      <c r="H11" s="15">
        <v>250.5</v>
      </c>
      <c r="I11" s="24">
        <f>H11/340</f>
        <v>0.73676470588235299</v>
      </c>
      <c r="J11" s="15">
        <v>16</v>
      </c>
    </row>
    <row r="12" spans="1:10" ht="18.75" customHeight="1" x14ac:dyDescent="0.25">
      <c r="A12" s="15" t="s">
        <v>342</v>
      </c>
      <c r="B12" s="15" t="s">
        <v>21</v>
      </c>
      <c r="C12" s="15" t="s">
        <v>211</v>
      </c>
      <c r="D12" s="15" t="s">
        <v>212</v>
      </c>
      <c r="E12" s="15" t="s">
        <v>300</v>
      </c>
      <c r="F12" s="15" t="s">
        <v>301</v>
      </c>
      <c r="G12" s="15" t="s">
        <v>12</v>
      </c>
      <c r="H12" s="15">
        <v>250</v>
      </c>
      <c r="I12" s="24">
        <f>H12/340</f>
        <v>0.73529411764705888</v>
      </c>
      <c r="J12" s="15">
        <v>15</v>
      </c>
    </row>
    <row r="13" spans="1:10" ht="18.75" customHeight="1" x14ac:dyDescent="0.25">
      <c r="A13" s="15" t="s">
        <v>96</v>
      </c>
      <c r="B13" s="15" t="s">
        <v>312</v>
      </c>
      <c r="C13" s="15" t="s">
        <v>313</v>
      </c>
      <c r="D13" s="15" t="s">
        <v>314</v>
      </c>
      <c r="E13" s="15" t="s">
        <v>315</v>
      </c>
      <c r="F13" s="15" t="s">
        <v>316</v>
      </c>
      <c r="G13" s="15" t="s">
        <v>12</v>
      </c>
      <c r="H13" s="15">
        <v>242</v>
      </c>
      <c r="I13" s="24">
        <f>H13/340</f>
        <v>0.71176470588235297</v>
      </c>
      <c r="J13" s="15">
        <v>15</v>
      </c>
    </row>
    <row r="14" spans="1:10" ht="18.75" customHeight="1" x14ac:dyDescent="0.25">
      <c r="A14" s="15" t="s">
        <v>174</v>
      </c>
      <c r="B14" s="15" t="s">
        <v>286</v>
      </c>
      <c r="C14" s="15" t="s">
        <v>287</v>
      </c>
      <c r="D14" s="15" t="s">
        <v>288</v>
      </c>
      <c r="E14" s="15" t="s">
        <v>289</v>
      </c>
      <c r="F14" s="15" t="s">
        <v>290</v>
      </c>
      <c r="G14" s="15" t="s">
        <v>12</v>
      </c>
      <c r="H14" s="15">
        <v>231</v>
      </c>
      <c r="I14" s="24">
        <f>H14/340</f>
        <v>0.67941176470588238</v>
      </c>
      <c r="J14" s="15">
        <v>14</v>
      </c>
    </row>
    <row r="15" spans="1:10" ht="18.75" customHeight="1" x14ac:dyDescent="0.25">
      <c r="A15" s="15" t="s">
        <v>343</v>
      </c>
      <c r="B15" s="15" t="s">
        <v>262</v>
      </c>
      <c r="C15" s="15" t="s">
        <v>263</v>
      </c>
      <c r="D15" s="15" t="s">
        <v>264</v>
      </c>
      <c r="E15" s="15" t="s">
        <v>265</v>
      </c>
      <c r="F15" s="15" t="s">
        <v>266</v>
      </c>
      <c r="G15" s="15" t="s">
        <v>12</v>
      </c>
      <c r="H15" s="15">
        <v>212</v>
      </c>
      <c r="I15" s="24">
        <f>H15/340</f>
        <v>0.62352941176470589</v>
      </c>
      <c r="J15" s="15">
        <v>13</v>
      </c>
    </row>
    <row r="16" spans="1:10" ht="18.75" customHeight="1" x14ac:dyDescent="0.25">
      <c r="A16" s="15" t="s">
        <v>86</v>
      </c>
      <c r="B16" s="15" t="s">
        <v>65</v>
      </c>
      <c r="C16" s="15" t="s">
        <v>308</v>
      </c>
      <c r="D16" s="15" t="s">
        <v>309</v>
      </c>
      <c r="E16" s="15" t="s">
        <v>310</v>
      </c>
      <c r="F16" s="15" t="s">
        <v>311</v>
      </c>
      <c r="G16" s="15" t="s">
        <v>14</v>
      </c>
      <c r="H16" s="15">
        <v>229.5</v>
      </c>
      <c r="I16" s="24">
        <f>H16/340</f>
        <v>0.67500000000000004</v>
      </c>
      <c r="J16" s="15">
        <v>13</v>
      </c>
    </row>
    <row r="17" spans="1:10" ht="18.75" customHeight="1" x14ac:dyDescent="0.25">
      <c r="A17" s="15" t="s">
        <v>89</v>
      </c>
      <c r="B17" s="16">
        <v>62</v>
      </c>
      <c r="C17" s="16" t="s">
        <v>317</v>
      </c>
      <c r="D17" s="16">
        <v>113832</v>
      </c>
      <c r="E17" s="16" t="s">
        <v>318</v>
      </c>
      <c r="F17" s="16">
        <v>1731961</v>
      </c>
      <c r="G17" s="16" t="s">
        <v>14</v>
      </c>
      <c r="H17" s="15">
        <v>224</v>
      </c>
      <c r="I17" s="24">
        <f>H17/340</f>
        <v>0.6588235294117647</v>
      </c>
      <c r="J17" s="15">
        <v>13</v>
      </c>
    </row>
    <row r="18" spans="1:10" ht="18.75" customHeight="1" x14ac:dyDescent="0.25">
      <c r="A18" s="15" t="s">
        <v>88</v>
      </c>
      <c r="B18" s="15" t="s">
        <v>74</v>
      </c>
      <c r="C18" s="15" t="s">
        <v>234</v>
      </c>
      <c r="D18" s="15" t="s">
        <v>235</v>
      </c>
      <c r="E18" s="15" t="s">
        <v>302</v>
      </c>
      <c r="F18" s="15" t="s">
        <v>303</v>
      </c>
      <c r="G18" s="15" t="s">
        <v>14</v>
      </c>
      <c r="H18" s="15">
        <v>223.5</v>
      </c>
      <c r="I18" s="24">
        <f>H18/340</f>
        <v>0.65735294117647058</v>
      </c>
      <c r="J18" s="15">
        <v>14</v>
      </c>
    </row>
    <row r="19" spans="1:10" ht="18.75" customHeight="1" x14ac:dyDescent="0.25">
      <c r="A19" s="15" t="s">
        <v>87</v>
      </c>
      <c r="B19" s="15" t="s">
        <v>76</v>
      </c>
      <c r="C19" s="15" t="s">
        <v>304</v>
      </c>
      <c r="D19" s="15" t="s">
        <v>305</v>
      </c>
      <c r="E19" s="15" t="s">
        <v>306</v>
      </c>
      <c r="F19" s="15" t="s">
        <v>307</v>
      </c>
      <c r="G19" s="15" t="s">
        <v>13</v>
      </c>
      <c r="H19" s="15">
        <v>224</v>
      </c>
      <c r="I19" s="24">
        <f>H19/340</f>
        <v>0.6588235294117647</v>
      </c>
      <c r="J19" s="15">
        <v>14</v>
      </c>
    </row>
  </sheetData>
  <sortState xmlns:xlrd2="http://schemas.microsoft.com/office/spreadsheetml/2017/richdata2" ref="A11:J18">
    <sortCondition ref="G11:G18"/>
    <sortCondition descending="1" ref="H11:H18"/>
  </sortState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C4B9-32D9-459F-8ECC-49666FDBE9DE}">
  <dimension ref="A1:J16"/>
  <sheetViews>
    <sheetView workbookViewId="0">
      <selection activeCell="A16" sqref="A16"/>
    </sheetView>
  </sheetViews>
  <sheetFormatPr defaultRowHeight="15" x14ac:dyDescent="0.25"/>
  <cols>
    <col min="3" max="3" width="20.7109375" customWidth="1"/>
    <col min="5" max="5" width="19.140625" customWidth="1"/>
  </cols>
  <sheetData>
    <row r="1" spans="1:10" ht="18.75" x14ac:dyDescent="0.3">
      <c r="A1" s="3" t="s">
        <v>16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78</v>
      </c>
      <c r="I3" s="19"/>
    </row>
    <row r="4" spans="1:10" ht="18.75" x14ac:dyDescent="0.3">
      <c r="A4" s="3" t="s">
        <v>97</v>
      </c>
      <c r="I4" s="19"/>
    </row>
    <row r="5" spans="1:10" ht="18.75" x14ac:dyDescent="0.3">
      <c r="A5" s="3" t="s">
        <v>272</v>
      </c>
      <c r="I5" s="19"/>
    </row>
    <row r="6" spans="1:10" ht="18.75" x14ac:dyDescent="0.3">
      <c r="A6" s="3" t="s">
        <v>30</v>
      </c>
      <c r="I6" s="19"/>
    </row>
    <row r="7" spans="1:10" ht="18.75" x14ac:dyDescent="0.3">
      <c r="A7" s="3" t="s">
        <v>273</v>
      </c>
      <c r="I7" s="19"/>
    </row>
    <row r="8" spans="1:10" x14ac:dyDescent="0.25">
      <c r="I8" s="19"/>
    </row>
    <row r="9" spans="1:10" x14ac:dyDescent="0.25">
      <c r="I9" s="19"/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18.75" customHeight="1" x14ac:dyDescent="0.25">
      <c r="A11" s="15" t="s">
        <v>85</v>
      </c>
      <c r="B11" s="15" t="s">
        <v>286</v>
      </c>
      <c r="C11" s="15" t="s">
        <v>287</v>
      </c>
      <c r="D11" s="15" t="s">
        <v>288</v>
      </c>
      <c r="E11" s="15" t="s">
        <v>289</v>
      </c>
      <c r="F11" s="15" t="s">
        <v>290</v>
      </c>
      <c r="G11" s="15" t="s">
        <v>12</v>
      </c>
      <c r="H11" s="15">
        <v>235.5</v>
      </c>
      <c r="I11" s="24">
        <f>H11/340</f>
        <v>0.69264705882352939</v>
      </c>
      <c r="J11" s="15">
        <v>14</v>
      </c>
    </row>
    <row r="12" spans="1:10" ht="18.75" customHeight="1" x14ac:dyDescent="0.25">
      <c r="A12" s="15" t="s">
        <v>90</v>
      </c>
      <c r="B12" s="15" t="s">
        <v>279</v>
      </c>
      <c r="C12" s="15" t="s">
        <v>42</v>
      </c>
      <c r="D12" s="15" t="s">
        <v>43</v>
      </c>
      <c r="E12" s="15" t="s">
        <v>280</v>
      </c>
      <c r="F12" s="15" t="s">
        <v>281</v>
      </c>
      <c r="G12" s="15" t="s">
        <v>12</v>
      </c>
      <c r="H12" s="15">
        <v>231.5</v>
      </c>
      <c r="I12" s="24">
        <f>H12/340</f>
        <v>0.68088235294117649</v>
      </c>
      <c r="J12" s="15">
        <v>15</v>
      </c>
    </row>
    <row r="13" spans="1:10" ht="18.75" customHeight="1" x14ac:dyDescent="0.25">
      <c r="A13" s="17" t="s">
        <v>96</v>
      </c>
      <c r="B13" s="15" t="s">
        <v>274</v>
      </c>
      <c r="C13" s="15" t="s">
        <v>275</v>
      </c>
      <c r="D13" s="15" t="s">
        <v>276</v>
      </c>
      <c r="E13" s="15" t="s">
        <v>277</v>
      </c>
      <c r="F13" s="15" t="s">
        <v>278</v>
      </c>
      <c r="G13" s="15" t="s">
        <v>12</v>
      </c>
      <c r="H13" s="15">
        <v>225.5</v>
      </c>
      <c r="I13" s="24">
        <f>H13/340</f>
        <v>0.66323529411764703</v>
      </c>
      <c r="J13" s="15">
        <v>15</v>
      </c>
    </row>
    <row r="14" spans="1:10" ht="18.75" customHeight="1" x14ac:dyDescent="0.25">
      <c r="A14" s="15" t="s">
        <v>91</v>
      </c>
      <c r="B14" s="15" t="s">
        <v>73</v>
      </c>
      <c r="C14" s="15" t="s">
        <v>282</v>
      </c>
      <c r="D14" s="15" t="s">
        <v>283</v>
      </c>
      <c r="E14" s="15" t="s">
        <v>284</v>
      </c>
      <c r="F14" s="15" t="s">
        <v>285</v>
      </c>
      <c r="G14" s="15" t="s">
        <v>14</v>
      </c>
      <c r="H14" s="15">
        <v>240</v>
      </c>
      <c r="I14" s="24">
        <f>H14/340</f>
        <v>0.70588235294117652</v>
      </c>
      <c r="J14" s="15">
        <v>15</v>
      </c>
    </row>
    <row r="15" spans="1:10" ht="18.75" customHeight="1" x14ac:dyDescent="0.25">
      <c r="A15" s="15" t="s">
        <v>89</v>
      </c>
      <c r="B15" s="15" t="s">
        <v>291</v>
      </c>
      <c r="C15" s="15" t="s">
        <v>234</v>
      </c>
      <c r="D15" s="15" t="s">
        <v>235</v>
      </c>
      <c r="E15" s="15" t="s">
        <v>292</v>
      </c>
      <c r="F15" s="15" t="s">
        <v>293</v>
      </c>
      <c r="G15" s="15" t="s">
        <v>14</v>
      </c>
      <c r="H15" s="15">
        <v>218.5</v>
      </c>
      <c r="I15" s="24">
        <f>H15/340</f>
        <v>0.64264705882352946</v>
      </c>
      <c r="J15" s="15">
        <v>14</v>
      </c>
    </row>
    <row r="16" spans="1:10" ht="18.75" customHeight="1" x14ac:dyDescent="0.25">
      <c r="A16" s="15" t="s">
        <v>87</v>
      </c>
      <c r="B16" s="15" t="s">
        <v>294</v>
      </c>
      <c r="C16" s="15" t="s">
        <v>295</v>
      </c>
      <c r="D16" s="15" t="s">
        <v>296</v>
      </c>
      <c r="E16" s="15" t="s">
        <v>297</v>
      </c>
      <c r="F16" s="15" t="s">
        <v>298</v>
      </c>
      <c r="G16" s="15" t="s">
        <v>13</v>
      </c>
      <c r="H16" s="15">
        <v>226</v>
      </c>
      <c r="I16" s="24">
        <f>H16/340</f>
        <v>0.66470588235294115</v>
      </c>
      <c r="J16" s="15">
        <v>14</v>
      </c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C402-2457-4A78-AC8F-2C84D7FBA0A1}">
  <dimension ref="A1:J15"/>
  <sheetViews>
    <sheetView workbookViewId="0">
      <selection sqref="A1:J15"/>
    </sheetView>
  </sheetViews>
  <sheetFormatPr defaultRowHeight="15" x14ac:dyDescent="0.25"/>
  <cols>
    <col min="3" max="3" width="16.28515625" customWidth="1"/>
    <col min="5" max="5" width="17" customWidth="1"/>
  </cols>
  <sheetData>
    <row r="1" spans="1:10" ht="18.75" x14ac:dyDescent="0.3">
      <c r="A1" s="3" t="s">
        <v>16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78</v>
      </c>
      <c r="I3" s="19"/>
    </row>
    <row r="4" spans="1:10" ht="18.75" x14ac:dyDescent="0.3">
      <c r="A4" s="3" t="s">
        <v>97</v>
      </c>
      <c r="I4" s="19"/>
    </row>
    <row r="5" spans="1:10" ht="18.75" x14ac:dyDescent="0.3">
      <c r="A5" s="3" t="s">
        <v>331</v>
      </c>
      <c r="I5" s="19"/>
    </row>
    <row r="6" spans="1:10" ht="18.75" x14ac:dyDescent="0.3">
      <c r="A6" s="3" t="s">
        <v>30</v>
      </c>
      <c r="I6" s="19"/>
    </row>
    <row r="7" spans="1:10" ht="18.75" x14ac:dyDescent="0.3">
      <c r="A7" s="3" t="s">
        <v>299</v>
      </c>
      <c r="I7" s="19"/>
    </row>
    <row r="8" spans="1:10" x14ac:dyDescent="0.25">
      <c r="I8" s="19"/>
    </row>
    <row r="9" spans="1:10" x14ac:dyDescent="0.25">
      <c r="I9" s="19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18.75" customHeight="1" x14ac:dyDescent="0.25">
      <c r="A11" s="1" t="s">
        <v>86</v>
      </c>
      <c r="B11" s="1" t="s">
        <v>332</v>
      </c>
      <c r="C11" s="1" t="s">
        <v>333</v>
      </c>
      <c r="D11" s="1" t="s">
        <v>334</v>
      </c>
      <c r="E11" s="1" t="s">
        <v>335</v>
      </c>
      <c r="F11" s="1" t="s">
        <v>336</v>
      </c>
      <c r="G11" s="1" t="s">
        <v>14</v>
      </c>
      <c r="H11" s="15">
        <v>207.5</v>
      </c>
      <c r="I11" s="24">
        <f>H11/340</f>
        <v>0.61029411764705888</v>
      </c>
      <c r="J11" s="15">
        <v>13</v>
      </c>
    </row>
    <row r="12" spans="1:10" ht="18.75" customHeight="1" x14ac:dyDescent="0.25">
      <c r="A12" s="1" t="s">
        <v>89</v>
      </c>
      <c r="B12" s="1" t="s">
        <v>337</v>
      </c>
      <c r="C12" s="1" t="s">
        <v>338</v>
      </c>
      <c r="D12" s="1" t="s">
        <v>339</v>
      </c>
      <c r="E12" s="1" t="s">
        <v>340</v>
      </c>
      <c r="F12" s="1" t="s">
        <v>341</v>
      </c>
      <c r="G12" s="1" t="s">
        <v>14</v>
      </c>
      <c r="H12" s="15">
        <v>197.5</v>
      </c>
      <c r="I12" s="24">
        <f>H12/340</f>
        <v>0.58088235294117652</v>
      </c>
      <c r="J12" s="15">
        <v>13</v>
      </c>
    </row>
    <row r="13" spans="1:10" ht="18.75" customHeight="1" x14ac:dyDescent="0.25">
      <c r="A13" s="17"/>
      <c r="B13" s="15"/>
      <c r="C13" s="15"/>
      <c r="D13" s="15"/>
      <c r="E13" s="15"/>
      <c r="F13" s="15"/>
      <c r="G13" s="15"/>
      <c r="H13" s="15"/>
      <c r="I13" s="24"/>
      <c r="J13" s="15"/>
    </row>
    <row r="14" spans="1:10" ht="18.75" customHeight="1" x14ac:dyDescent="0.25">
      <c r="A14" s="17"/>
      <c r="B14" s="15"/>
      <c r="C14" s="15"/>
      <c r="D14" s="15"/>
      <c r="E14" s="15"/>
      <c r="F14" s="15"/>
      <c r="G14" s="15"/>
      <c r="H14" s="1"/>
      <c r="I14" s="25"/>
      <c r="J14" s="1"/>
    </row>
    <row r="15" spans="1:10" ht="18.75" customHeight="1" x14ac:dyDescent="0.25">
      <c r="A15" s="17"/>
      <c r="B15" s="15"/>
      <c r="C15" s="15"/>
      <c r="D15" s="15"/>
      <c r="E15" s="15"/>
      <c r="F15" s="15"/>
      <c r="G15" s="15"/>
      <c r="H15" s="1"/>
      <c r="I15" s="25"/>
      <c r="J15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83063-5957-4395-819F-299F58859814}">
  <dimension ref="A1:J14"/>
  <sheetViews>
    <sheetView workbookViewId="0">
      <selection activeCell="A11" sqref="A11"/>
    </sheetView>
  </sheetViews>
  <sheetFormatPr defaultRowHeight="15" x14ac:dyDescent="0.25"/>
  <cols>
    <col min="3" max="3" width="19.5703125" customWidth="1"/>
    <col min="5" max="5" width="18.140625" customWidth="1"/>
  </cols>
  <sheetData>
    <row r="1" spans="1:10" ht="18.75" x14ac:dyDescent="0.3">
      <c r="A1" s="3" t="s">
        <v>16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78</v>
      </c>
      <c r="I3" s="19"/>
    </row>
    <row r="4" spans="1:10" ht="18.75" x14ac:dyDescent="0.3">
      <c r="A4" s="3" t="s">
        <v>97</v>
      </c>
      <c r="I4" s="19"/>
    </row>
    <row r="5" spans="1:10" ht="18.75" x14ac:dyDescent="0.3">
      <c r="A5" s="3" t="s">
        <v>344</v>
      </c>
      <c r="I5" s="19"/>
    </row>
    <row r="6" spans="1:10" ht="18.75" x14ac:dyDescent="0.3">
      <c r="A6" s="3" t="s">
        <v>30</v>
      </c>
      <c r="I6" s="19"/>
    </row>
    <row r="7" spans="1:10" ht="18.75" x14ac:dyDescent="0.3">
      <c r="A7" s="3" t="s">
        <v>299</v>
      </c>
      <c r="I7" s="19"/>
    </row>
    <row r="8" spans="1:10" x14ac:dyDescent="0.25">
      <c r="I8" s="19"/>
    </row>
    <row r="9" spans="1:10" x14ac:dyDescent="0.25">
      <c r="I9" s="19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18.75" customHeight="1" x14ac:dyDescent="0.25">
      <c r="A11" s="15" t="s">
        <v>85</v>
      </c>
      <c r="B11" s="15" t="s">
        <v>21</v>
      </c>
      <c r="C11" s="15" t="s">
        <v>211</v>
      </c>
      <c r="D11" s="15" t="s">
        <v>212</v>
      </c>
      <c r="E11" s="15" t="s">
        <v>300</v>
      </c>
      <c r="F11" s="15" t="s">
        <v>301</v>
      </c>
      <c r="G11" s="15" t="s">
        <v>12</v>
      </c>
      <c r="H11" s="15">
        <v>239</v>
      </c>
      <c r="I11" s="24">
        <f>H11/340</f>
        <v>0.70294117647058818</v>
      </c>
      <c r="J11" s="15">
        <v>14</v>
      </c>
    </row>
    <row r="12" spans="1:10" ht="18.75" customHeight="1" x14ac:dyDescent="0.25">
      <c r="A12" s="17"/>
      <c r="B12" s="15"/>
      <c r="C12" s="15"/>
      <c r="D12" s="15"/>
      <c r="E12" s="15"/>
      <c r="F12" s="15"/>
      <c r="G12" s="15"/>
      <c r="H12" s="15"/>
      <c r="I12" s="24"/>
      <c r="J12" s="15"/>
    </row>
    <row r="13" spans="1:10" ht="18.75" customHeight="1" x14ac:dyDescent="0.25">
      <c r="A13" s="17"/>
      <c r="B13" s="15"/>
      <c r="C13" s="15"/>
      <c r="D13" s="15"/>
      <c r="E13" s="15"/>
      <c r="F13" s="15"/>
      <c r="G13" s="15"/>
      <c r="H13" s="15"/>
      <c r="I13" s="24"/>
      <c r="J13" s="15"/>
    </row>
    <row r="14" spans="1:10" ht="18.75" customHeight="1" x14ac:dyDescent="0.25">
      <c r="A14" s="17"/>
      <c r="B14" s="15"/>
      <c r="C14" s="15"/>
      <c r="D14" s="15"/>
      <c r="E14" s="15"/>
      <c r="F14" s="15"/>
      <c r="G14" s="15"/>
      <c r="H14" s="15"/>
      <c r="I14" s="24"/>
      <c r="J14" s="15"/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J14"/>
  <sheetViews>
    <sheetView workbookViewId="0">
      <selection activeCell="A5" sqref="A5"/>
    </sheetView>
  </sheetViews>
  <sheetFormatPr defaultRowHeight="15" x14ac:dyDescent="0.25"/>
  <cols>
    <col min="3" max="3" width="20.5703125" customWidth="1"/>
    <col min="5" max="5" width="27.5703125" customWidth="1"/>
    <col min="9" max="9" width="9.140625" style="19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79</v>
      </c>
    </row>
    <row r="4" spans="1:10" ht="18.75" x14ac:dyDescent="0.3">
      <c r="A4" s="3" t="s">
        <v>97</v>
      </c>
    </row>
    <row r="5" spans="1:10" ht="18.75" x14ac:dyDescent="0.3">
      <c r="A5" s="3" t="s">
        <v>330</v>
      </c>
    </row>
    <row r="6" spans="1:10" ht="18.75" x14ac:dyDescent="0.3">
      <c r="A6" s="3" t="s">
        <v>161</v>
      </c>
    </row>
    <row r="7" spans="1:10" ht="18.75" x14ac:dyDescent="0.3">
      <c r="A7" s="3" t="s">
        <v>40</v>
      </c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18.75" customHeight="1" x14ac:dyDescent="0.25">
      <c r="A11" s="1" t="s">
        <v>86</v>
      </c>
      <c r="B11" s="1" t="s">
        <v>25</v>
      </c>
      <c r="C11" s="1" t="s">
        <v>170</v>
      </c>
      <c r="D11" s="1" t="s">
        <v>171</v>
      </c>
      <c r="E11" s="1" t="s">
        <v>172</v>
      </c>
      <c r="F11" s="1" t="s">
        <v>173</v>
      </c>
      <c r="G11" s="1" t="s">
        <v>14</v>
      </c>
      <c r="H11" s="1">
        <v>123</v>
      </c>
      <c r="I11" s="24">
        <f>H11/180</f>
        <v>0.68333333333333335</v>
      </c>
      <c r="J11" s="1">
        <v>64.5</v>
      </c>
    </row>
    <row r="12" spans="1:10" ht="18.75" customHeight="1" x14ac:dyDescent="0.25">
      <c r="A12" s="30" t="s">
        <v>87</v>
      </c>
      <c r="B12" s="1" t="s">
        <v>66</v>
      </c>
      <c r="C12" s="1" t="s">
        <v>162</v>
      </c>
      <c r="D12" s="1" t="s">
        <v>163</v>
      </c>
      <c r="E12" s="1" t="s">
        <v>164</v>
      </c>
      <c r="F12" s="1" t="s">
        <v>165</v>
      </c>
      <c r="G12" s="1" t="s">
        <v>13</v>
      </c>
      <c r="H12" s="15">
        <v>118.5</v>
      </c>
      <c r="I12" s="24">
        <f>H12/180</f>
        <v>0.65833333333333333</v>
      </c>
      <c r="J12" s="15">
        <v>59.5</v>
      </c>
    </row>
    <row r="13" spans="1:10" ht="18.75" customHeight="1" x14ac:dyDescent="0.25">
      <c r="A13" s="30" t="s">
        <v>93</v>
      </c>
      <c r="B13" s="1" t="s">
        <v>20</v>
      </c>
      <c r="C13" s="1" t="s">
        <v>166</v>
      </c>
      <c r="D13" s="1" t="s">
        <v>167</v>
      </c>
      <c r="E13" s="1" t="s">
        <v>168</v>
      </c>
      <c r="F13" s="1" t="s">
        <v>169</v>
      </c>
      <c r="G13" s="1" t="s">
        <v>13</v>
      </c>
      <c r="H13" s="1">
        <v>112</v>
      </c>
      <c r="I13" s="24">
        <f>H13/180</f>
        <v>0.62222222222222223</v>
      </c>
      <c r="J13" s="1">
        <v>55</v>
      </c>
    </row>
    <row r="14" spans="1:10" x14ac:dyDescent="0.25">
      <c r="A14" t="s">
        <v>34</v>
      </c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F10E-D09E-408B-B2B3-7317DDC852DC}">
  <dimension ref="A1:J16"/>
  <sheetViews>
    <sheetView workbookViewId="0">
      <selection activeCell="A11" sqref="A11"/>
    </sheetView>
  </sheetViews>
  <sheetFormatPr defaultRowHeight="15" x14ac:dyDescent="0.25"/>
  <cols>
    <col min="3" max="3" width="20.85546875" customWidth="1"/>
    <col min="5" max="5" width="28.7109375" customWidth="1"/>
  </cols>
  <sheetData>
    <row r="1" spans="1:10" ht="18.75" x14ac:dyDescent="0.3">
      <c r="A1" s="3" t="s">
        <v>16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78</v>
      </c>
      <c r="I3" s="19"/>
    </row>
    <row r="4" spans="1:10" ht="18.75" x14ac:dyDescent="0.3">
      <c r="A4" s="3" t="s">
        <v>97</v>
      </c>
      <c r="I4" s="19"/>
    </row>
    <row r="5" spans="1:10" ht="18.75" x14ac:dyDescent="0.3">
      <c r="A5" s="3" t="s">
        <v>324</v>
      </c>
      <c r="I5" s="19"/>
    </row>
    <row r="6" spans="1:10" ht="18.75" x14ac:dyDescent="0.3">
      <c r="A6" s="3" t="s">
        <v>320</v>
      </c>
      <c r="I6" s="19"/>
    </row>
    <row r="7" spans="1:10" ht="18.75" x14ac:dyDescent="0.3">
      <c r="A7" s="3" t="s">
        <v>228</v>
      </c>
      <c r="I7" s="19"/>
    </row>
    <row r="8" spans="1:10" x14ac:dyDescent="0.25">
      <c r="I8" s="19"/>
    </row>
    <row r="9" spans="1:10" x14ac:dyDescent="0.25">
      <c r="I9" s="19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1" t="s">
        <v>86</v>
      </c>
      <c r="B11" s="1" t="s">
        <v>325</v>
      </c>
      <c r="C11" s="1" t="s">
        <v>326</v>
      </c>
      <c r="D11" s="1" t="s">
        <v>327</v>
      </c>
      <c r="E11" s="1" t="s">
        <v>328</v>
      </c>
      <c r="F11" s="1" t="s">
        <v>329</v>
      </c>
      <c r="G11" s="1" t="s">
        <v>14</v>
      </c>
      <c r="H11" s="15">
        <v>198</v>
      </c>
      <c r="I11" s="24">
        <f>H11/300</f>
        <v>0.66</v>
      </c>
      <c r="J11" s="15">
        <v>100.5</v>
      </c>
    </row>
    <row r="12" spans="1:10" ht="20.100000000000001" customHeight="1" x14ac:dyDescent="0.25">
      <c r="A12" s="15"/>
      <c r="B12" s="15"/>
      <c r="C12" s="15"/>
      <c r="D12" s="15"/>
      <c r="E12" s="15"/>
      <c r="F12" s="15"/>
      <c r="G12" s="15"/>
      <c r="H12" s="15"/>
      <c r="I12" s="24"/>
      <c r="J12" s="15"/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5"/>
      <c r="I13" s="24"/>
      <c r="J13" s="15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24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24"/>
      <c r="J15" s="15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24"/>
      <c r="J16" s="15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60FBD-833F-4424-9CA8-7C4ECAF678F4}">
  <dimension ref="A1:J16"/>
  <sheetViews>
    <sheetView workbookViewId="0">
      <selection activeCell="H14" sqref="H14:J14"/>
    </sheetView>
  </sheetViews>
  <sheetFormatPr defaultRowHeight="15" x14ac:dyDescent="0.25"/>
  <cols>
    <col min="3" max="3" width="21.42578125" customWidth="1"/>
    <col min="5" max="5" width="17.28515625" customWidth="1"/>
  </cols>
  <sheetData>
    <row r="1" spans="1:10" ht="18.75" x14ac:dyDescent="0.3">
      <c r="A1" s="3" t="s">
        <v>16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78</v>
      </c>
      <c r="I3" s="19"/>
    </row>
    <row r="4" spans="1:10" ht="18.75" x14ac:dyDescent="0.3">
      <c r="A4" s="3" t="s">
        <v>97</v>
      </c>
      <c r="I4" s="19"/>
    </row>
    <row r="5" spans="1:10" ht="18.75" x14ac:dyDescent="0.3">
      <c r="A5" s="3" t="s">
        <v>319</v>
      </c>
      <c r="I5" s="19"/>
    </row>
    <row r="6" spans="1:10" ht="18.75" x14ac:dyDescent="0.3">
      <c r="A6" s="3" t="s">
        <v>320</v>
      </c>
      <c r="I6" s="19"/>
    </row>
    <row r="7" spans="1:10" ht="18.75" x14ac:dyDescent="0.3">
      <c r="A7" s="3" t="s">
        <v>299</v>
      </c>
      <c r="I7" s="19"/>
    </row>
    <row r="8" spans="1:10" x14ac:dyDescent="0.25">
      <c r="I8" s="19"/>
    </row>
    <row r="9" spans="1:10" x14ac:dyDescent="0.25">
      <c r="I9" s="19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18.75" customHeight="1" x14ac:dyDescent="0.25">
      <c r="A11" s="1" t="s">
        <v>86</v>
      </c>
      <c r="B11" s="1" t="s">
        <v>321</v>
      </c>
      <c r="C11" s="1" t="s">
        <v>244</v>
      </c>
      <c r="D11" s="1" t="s">
        <v>245</v>
      </c>
      <c r="E11" s="1" t="s">
        <v>322</v>
      </c>
      <c r="F11" s="1" t="s">
        <v>323</v>
      </c>
      <c r="G11" s="1" t="s">
        <v>14</v>
      </c>
      <c r="H11" s="15">
        <v>217.5</v>
      </c>
      <c r="I11" s="24">
        <f>H11/300</f>
        <v>0.72499999999999998</v>
      </c>
      <c r="J11" s="15">
        <v>111</v>
      </c>
    </row>
    <row r="12" spans="1:10" ht="18.75" customHeight="1" x14ac:dyDescent="0.25">
      <c r="A12" s="1" t="s">
        <v>89</v>
      </c>
      <c r="B12" s="1" t="s">
        <v>51</v>
      </c>
      <c r="C12" s="1" t="s">
        <v>268</v>
      </c>
      <c r="D12" s="1" t="s">
        <v>269</v>
      </c>
      <c r="E12" s="1" t="s">
        <v>270</v>
      </c>
      <c r="F12" s="1" t="s">
        <v>271</v>
      </c>
      <c r="G12" s="1" t="s">
        <v>14</v>
      </c>
      <c r="H12" s="15">
        <v>209.5</v>
      </c>
      <c r="I12" s="24">
        <f>H12/300</f>
        <v>0.69833333333333336</v>
      </c>
      <c r="J12" s="15">
        <v>106.5</v>
      </c>
    </row>
    <row r="13" spans="1:10" ht="18.75" customHeight="1" x14ac:dyDescent="0.25">
      <c r="A13" s="1" t="s">
        <v>87</v>
      </c>
      <c r="B13" s="1" t="s">
        <v>36</v>
      </c>
      <c r="C13" s="1" t="s">
        <v>67</v>
      </c>
      <c r="D13" s="1" t="s">
        <v>68</v>
      </c>
      <c r="E13" s="1" t="s">
        <v>69</v>
      </c>
      <c r="F13" s="1" t="s">
        <v>70</v>
      </c>
      <c r="G13" s="1" t="s">
        <v>13</v>
      </c>
      <c r="H13" s="15">
        <v>210</v>
      </c>
      <c r="I13" s="24">
        <f>H13/300</f>
        <v>0.7</v>
      </c>
      <c r="J13" s="15">
        <v>106.5</v>
      </c>
    </row>
    <row r="14" spans="1:10" ht="18.75" customHeight="1" x14ac:dyDescent="0.25">
      <c r="A14" s="1" t="s">
        <v>95</v>
      </c>
      <c r="B14" s="1" t="s">
        <v>24</v>
      </c>
      <c r="C14" s="1" t="s">
        <v>250</v>
      </c>
      <c r="D14" s="1" t="s">
        <v>251</v>
      </c>
      <c r="E14" s="1" t="s">
        <v>252</v>
      </c>
      <c r="F14" s="1" t="s">
        <v>253</v>
      </c>
      <c r="G14" s="1" t="s">
        <v>13</v>
      </c>
      <c r="H14" s="15" t="s">
        <v>95</v>
      </c>
      <c r="I14" s="24" t="s">
        <v>95</v>
      </c>
      <c r="J14" s="15" t="s">
        <v>95</v>
      </c>
    </row>
    <row r="15" spans="1:10" ht="15.75" x14ac:dyDescent="0.25">
      <c r="A15" s="15"/>
      <c r="B15" s="15"/>
      <c r="C15" s="15"/>
      <c r="D15" s="15"/>
      <c r="E15" s="15"/>
      <c r="F15" s="15"/>
      <c r="G15" s="15"/>
      <c r="H15" s="15"/>
      <c r="I15" s="24"/>
      <c r="J15" s="15"/>
    </row>
    <row r="16" spans="1:10" ht="15.75" x14ac:dyDescent="0.25">
      <c r="A16" s="15"/>
      <c r="B16" s="15"/>
      <c r="C16" s="15"/>
      <c r="D16" s="15"/>
      <c r="E16" s="15"/>
      <c r="F16" s="15"/>
      <c r="G16" s="15"/>
      <c r="H16" s="15"/>
      <c r="I16" s="24"/>
      <c r="J16" s="15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topLeftCell="A8" workbookViewId="0">
      <selection activeCell="A20" sqref="A20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19" bestFit="1" customWidth="1"/>
    <col min="11" max="11" width="12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78</v>
      </c>
    </row>
    <row r="4" spans="1:10" ht="18.75" x14ac:dyDescent="0.3">
      <c r="A4" s="3" t="s">
        <v>97</v>
      </c>
    </row>
    <row r="5" spans="1:10" ht="18.75" x14ac:dyDescent="0.3">
      <c r="A5" s="3" t="s">
        <v>17</v>
      </c>
    </row>
    <row r="6" spans="1:10" ht="18.75" x14ac:dyDescent="0.3">
      <c r="A6" s="3" t="s">
        <v>18</v>
      </c>
    </row>
    <row r="7" spans="1:10" ht="18.75" x14ac:dyDescent="0.3">
      <c r="A7" s="3" t="s">
        <v>156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18.75" customHeight="1" x14ac:dyDescent="0.25">
      <c r="A10" s="6" t="s">
        <v>32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18.75" customHeight="1" x14ac:dyDescent="0.25">
      <c r="A11" s="1" t="s">
        <v>94</v>
      </c>
      <c r="B11" s="1" t="s">
        <v>27</v>
      </c>
      <c r="C11" s="1" t="s">
        <v>148</v>
      </c>
      <c r="D11" s="1" t="s">
        <v>149</v>
      </c>
      <c r="E11" s="1" t="s">
        <v>150</v>
      </c>
      <c r="F11" s="1" t="s">
        <v>151</v>
      </c>
      <c r="G11" s="1" t="s">
        <v>12</v>
      </c>
      <c r="H11" s="31">
        <v>172</v>
      </c>
      <c r="I11" s="22">
        <f t="shared" ref="I11:I24" si="0">H11/240</f>
        <v>0.71666666666666667</v>
      </c>
      <c r="J11" s="31">
        <v>73</v>
      </c>
    </row>
    <row r="12" spans="1:10" ht="18.75" customHeight="1" x14ac:dyDescent="0.25">
      <c r="A12" s="1" t="s">
        <v>90</v>
      </c>
      <c r="B12" s="1" t="s">
        <v>98</v>
      </c>
      <c r="C12" s="1" t="s">
        <v>99</v>
      </c>
      <c r="D12" s="1" t="s">
        <v>100</v>
      </c>
      <c r="E12" s="1" t="s">
        <v>101</v>
      </c>
      <c r="F12" s="1" t="s">
        <v>102</v>
      </c>
      <c r="G12" s="1" t="s">
        <v>12</v>
      </c>
      <c r="H12" s="16">
        <v>159.5</v>
      </c>
      <c r="I12" s="22">
        <f t="shared" si="0"/>
        <v>0.6645833333333333</v>
      </c>
      <c r="J12" s="16">
        <v>67</v>
      </c>
    </row>
    <row r="13" spans="1:10" ht="18.75" customHeight="1" x14ac:dyDescent="0.25">
      <c r="A13" s="1" t="s">
        <v>96</v>
      </c>
      <c r="B13" s="1" t="s">
        <v>50</v>
      </c>
      <c r="C13" s="1" t="s">
        <v>139</v>
      </c>
      <c r="D13" s="1" t="s">
        <v>140</v>
      </c>
      <c r="E13" s="1" t="s">
        <v>141</v>
      </c>
      <c r="F13" s="1" t="s">
        <v>142</v>
      </c>
      <c r="G13" s="1" t="s">
        <v>12</v>
      </c>
      <c r="H13" s="31">
        <v>151</v>
      </c>
      <c r="I13" s="22">
        <f t="shared" si="0"/>
        <v>0.62916666666666665</v>
      </c>
      <c r="J13" s="31">
        <v>63</v>
      </c>
    </row>
    <row r="14" spans="1:10" ht="18.75" customHeight="1" x14ac:dyDescent="0.25">
      <c r="A14" s="1" t="s">
        <v>174</v>
      </c>
      <c r="B14" s="1" t="s">
        <v>62</v>
      </c>
      <c r="C14" s="1" t="s">
        <v>54</v>
      </c>
      <c r="D14" s="1" t="s">
        <v>58</v>
      </c>
      <c r="E14" s="1" t="s">
        <v>127</v>
      </c>
      <c r="F14" s="1" t="s">
        <v>128</v>
      </c>
      <c r="G14" s="1" t="s">
        <v>12</v>
      </c>
      <c r="H14" s="31">
        <v>148</v>
      </c>
      <c r="I14" s="22">
        <f t="shared" si="0"/>
        <v>0.6166666666666667</v>
      </c>
      <c r="J14" s="31">
        <v>62</v>
      </c>
    </row>
    <row r="15" spans="1:10" ht="18.75" customHeight="1" x14ac:dyDescent="0.25">
      <c r="A15" s="1" t="s">
        <v>175</v>
      </c>
      <c r="B15" s="1" t="s">
        <v>48</v>
      </c>
      <c r="C15" s="1" t="s">
        <v>108</v>
      </c>
      <c r="D15" s="1" t="s">
        <v>109</v>
      </c>
      <c r="E15" s="1" t="s">
        <v>110</v>
      </c>
      <c r="F15" s="1" t="s">
        <v>111</v>
      </c>
      <c r="G15" s="1" t="s">
        <v>13</v>
      </c>
      <c r="H15" s="16">
        <v>167.5</v>
      </c>
      <c r="I15" s="22">
        <f t="shared" si="0"/>
        <v>0.69791666666666663</v>
      </c>
      <c r="J15" s="16">
        <v>70</v>
      </c>
    </row>
    <row r="16" spans="1:10" ht="18.75" customHeight="1" x14ac:dyDescent="0.25">
      <c r="A16" s="1" t="s">
        <v>89</v>
      </c>
      <c r="B16" s="1" t="s">
        <v>121</v>
      </c>
      <c r="C16" s="1" t="s">
        <v>44</v>
      </c>
      <c r="D16" s="1" t="s">
        <v>45</v>
      </c>
      <c r="E16" s="1" t="s">
        <v>46</v>
      </c>
      <c r="F16" s="1" t="s">
        <v>47</v>
      </c>
      <c r="G16" s="1" t="s">
        <v>14</v>
      </c>
      <c r="H16" s="16">
        <v>165</v>
      </c>
      <c r="I16" s="22">
        <f t="shared" si="0"/>
        <v>0.6875</v>
      </c>
      <c r="J16" s="16">
        <v>69</v>
      </c>
    </row>
    <row r="17" spans="1:10" ht="18.75" customHeight="1" x14ac:dyDescent="0.25">
      <c r="A17" s="1" t="s">
        <v>88</v>
      </c>
      <c r="B17" s="1" t="s">
        <v>26</v>
      </c>
      <c r="C17" s="1" t="s">
        <v>112</v>
      </c>
      <c r="D17" s="1" t="s">
        <v>113</v>
      </c>
      <c r="E17" s="1" t="s">
        <v>114</v>
      </c>
      <c r="F17" s="1" t="s">
        <v>115</v>
      </c>
      <c r="G17" s="1" t="s">
        <v>14</v>
      </c>
      <c r="H17" s="16">
        <v>163</v>
      </c>
      <c r="I17" s="22">
        <f t="shared" si="0"/>
        <v>0.6791666666666667</v>
      </c>
      <c r="J17" s="16">
        <v>67</v>
      </c>
    </row>
    <row r="18" spans="1:10" ht="18.75" customHeight="1" x14ac:dyDescent="0.25">
      <c r="A18" s="1" t="s">
        <v>92</v>
      </c>
      <c r="B18" s="1" t="s">
        <v>33</v>
      </c>
      <c r="C18" s="1" t="s">
        <v>152</v>
      </c>
      <c r="D18" s="1" t="s">
        <v>153</v>
      </c>
      <c r="E18" s="1" t="s">
        <v>154</v>
      </c>
      <c r="F18" s="1" t="s">
        <v>155</v>
      </c>
      <c r="G18" s="1" t="s">
        <v>14</v>
      </c>
      <c r="H18" s="31">
        <v>162.5</v>
      </c>
      <c r="I18" s="22">
        <f t="shared" si="0"/>
        <v>0.67708333333333337</v>
      </c>
      <c r="J18" s="31">
        <v>68</v>
      </c>
    </row>
    <row r="19" spans="1:10" ht="18.75" customHeight="1" x14ac:dyDescent="0.25">
      <c r="A19" s="1" t="s">
        <v>176</v>
      </c>
      <c r="B19" s="1" t="s">
        <v>116</v>
      </c>
      <c r="C19" s="1" t="s">
        <v>117</v>
      </c>
      <c r="D19" s="1" t="s">
        <v>118</v>
      </c>
      <c r="E19" s="1" t="s">
        <v>119</v>
      </c>
      <c r="F19" s="1" t="s">
        <v>120</v>
      </c>
      <c r="G19" s="1" t="s">
        <v>13</v>
      </c>
      <c r="H19" s="16">
        <v>166</v>
      </c>
      <c r="I19" s="22">
        <f t="shared" si="0"/>
        <v>0.69166666666666665</v>
      </c>
      <c r="J19" s="16">
        <v>69</v>
      </c>
    </row>
    <row r="20" spans="1:10" ht="18.75" customHeight="1" x14ac:dyDescent="0.25">
      <c r="A20" s="1" t="s">
        <v>93</v>
      </c>
      <c r="B20" s="1" t="s">
        <v>129</v>
      </c>
      <c r="C20" s="1" t="s">
        <v>130</v>
      </c>
      <c r="D20" s="1" t="s">
        <v>131</v>
      </c>
      <c r="E20" s="1" t="s">
        <v>132</v>
      </c>
      <c r="F20" s="1" t="s">
        <v>133</v>
      </c>
      <c r="G20" s="1" t="s">
        <v>13</v>
      </c>
      <c r="H20" s="31">
        <v>165</v>
      </c>
      <c r="I20" s="22">
        <f t="shared" si="0"/>
        <v>0.6875</v>
      </c>
      <c r="J20" s="31">
        <v>70</v>
      </c>
    </row>
    <row r="21" spans="1:10" ht="18.75" customHeight="1" x14ac:dyDescent="0.25">
      <c r="A21" s="1" t="s">
        <v>157</v>
      </c>
      <c r="B21" s="1" t="s">
        <v>143</v>
      </c>
      <c r="C21" s="1" t="s">
        <v>144</v>
      </c>
      <c r="D21" s="1" t="s">
        <v>145</v>
      </c>
      <c r="E21" s="1" t="s">
        <v>146</v>
      </c>
      <c r="F21" s="1" t="s">
        <v>147</v>
      </c>
      <c r="G21" s="1" t="s">
        <v>13</v>
      </c>
      <c r="H21" s="31">
        <v>161.5</v>
      </c>
      <c r="I21" s="22">
        <f t="shared" si="0"/>
        <v>0.67291666666666672</v>
      </c>
      <c r="J21" s="31">
        <v>66</v>
      </c>
    </row>
    <row r="22" spans="1:10" ht="18.75" customHeight="1" x14ac:dyDescent="0.25">
      <c r="A22" s="1" t="s">
        <v>158</v>
      </c>
      <c r="B22" s="1" t="s">
        <v>122</v>
      </c>
      <c r="C22" s="1" t="s">
        <v>123</v>
      </c>
      <c r="D22" s="1" t="s">
        <v>124</v>
      </c>
      <c r="E22" s="1" t="s">
        <v>125</v>
      </c>
      <c r="F22" s="1" t="s">
        <v>126</v>
      </c>
      <c r="G22" s="1" t="s">
        <v>13</v>
      </c>
      <c r="H22" s="31">
        <v>158</v>
      </c>
      <c r="I22" s="22">
        <f t="shared" si="0"/>
        <v>0.65833333333333333</v>
      </c>
      <c r="J22" s="31">
        <v>66</v>
      </c>
    </row>
    <row r="23" spans="1:10" ht="18.75" customHeight="1" x14ac:dyDescent="0.25">
      <c r="A23" s="1" t="s">
        <v>159</v>
      </c>
      <c r="B23" s="1" t="s">
        <v>134</v>
      </c>
      <c r="C23" s="1" t="s">
        <v>135</v>
      </c>
      <c r="D23" s="1" t="s">
        <v>136</v>
      </c>
      <c r="E23" s="1" t="s">
        <v>137</v>
      </c>
      <c r="F23" s="1" t="s">
        <v>138</v>
      </c>
      <c r="G23" s="1" t="s">
        <v>13</v>
      </c>
      <c r="H23" s="31">
        <v>156</v>
      </c>
      <c r="I23" s="22">
        <f t="shared" si="0"/>
        <v>0.65</v>
      </c>
      <c r="J23" s="31">
        <v>65</v>
      </c>
    </row>
    <row r="24" spans="1:10" ht="18.75" customHeight="1" x14ac:dyDescent="0.25">
      <c r="A24" s="1" t="s">
        <v>177</v>
      </c>
      <c r="B24" s="1" t="s">
        <v>103</v>
      </c>
      <c r="C24" s="1" t="s">
        <v>104</v>
      </c>
      <c r="D24" s="1" t="s">
        <v>105</v>
      </c>
      <c r="E24" s="1" t="s">
        <v>106</v>
      </c>
      <c r="F24" s="1" t="s">
        <v>107</v>
      </c>
      <c r="G24" s="1" t="s">
        <v>13</v>
      </c>
      <c r="H24" s="16">
        <v>151</v>
      </c>
      <c r="I24" s="22">
        <f t="shared" si="0"/>
        <v>0.62916666666666665</v>
      </c>
      <c r="J24" s="16">
        <v>63</v>
      </c>
    </row>
  </sheetData>
  <sortState xmlns:xlrd2="http://schemas.microsoft.com/office/spreadsheetml/2017/richdata2" ref="A11:J24">
    <sortCondition ref="G11:G24" customList="Gold,Silver,Bronze"/>
    <sortCondition descending="1" ref="H11:H24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topLeftCell="A3" workbookViewId="0">
      <selection activeCell="A14" sqref="A14:XFD14"/>
    </sheetView>
  </sheetViews>
  <sheetFormatPr defaultRowHeight="15" x14ac:dyDescent="0.25"/>
  <cols>
    <col min="3" max="3" width="22.140625" customWidth="1"/>
    <col min="4" max="4" width="12.140625" customWidth="1"/>
    <col min="5" max="5" width="25.7109375" customWidth="1"/>
    <col min="9" max="9" width="9.140625" style="19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78</v>
      </c>
    </row>
    <row r="4" spans="1:10" ht="18.75" x14ac:dyDescent="0.3">
      <c r="A4" s="3" t="s">
        <v>97</v>
      </c>
    </row>
    <row r="5" spans="1:10" ht="18.75" x14ac:dyDescent="0.3">
      <c r="A5" s="3" t="s">
        <v>37</v>
      </c>
    </row>
    <row r="6" spans="1:10" ht="18.75" x14ac:dyDescent="0.3">
      <c r="A6" s="3" t="s">
        <v>18</v>
      </c>
    </row>
    <row r="7" spans="1:10" ht="18.75" x14ac:dyDescent="0.3">
      <c r="A7" s="3" t="s">
        <v>41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1" t="s">
        <v>94</v>
      </c>
      <c r="B11" s="1" t="s">
        <v>77</v>
      </c>
      <c r="C11" s="1" t="s">
        <v>178</v>
      </c>
      <c r="D11" s="1" t="s">
        <v>179</v>
      </c>
      <c r="E11" s="1" t="s">
        <v>180</v>
      </c>
      <c r="F11" s="1" t="s">
        <v>181</v>
      </c>
      <c r="G11" s="1" t="s">
        <v>12</v>
      </c>
      <c r="H11" s="18">
        <v>182.5</v>
      </c>
      <c r="I11" s="28">
        <f>H11/240</f>
        <v>0.76041666666666663</v>
      </c>
      <c r="J11" s="18">
        <v>46</v>
      </c>
    </row>
    <row r="12" spans="1:10" ht="20.100000000000001" customHeight="1" x14ac:dyDescent="0.25">
      <c r="A12" s="1" t="s">
        <v>86</v>
      </c>
      <c r="B12" s="1" t="s">
        <v>55</v>
      </c>
      <c r="C12" s="1" t="s">
        <v>52</v>
      </c>
      <c r="D12" s="1" t="s">
        <v>56</v>
      </c>
      <c r="E12" s="1" t="s">
        <v>53</v>
      </c>
      <c r="F12" s="1" t="s">
        <v>57</v>
      </c>
      <c r="G12" s="1" t="s">
        <v>14</v>
      </c>
      <c r="H12" s="18">
        <v>169</v>
      </c>
      <c r="I12" s="28">
        <f>H12/240</f>
        <v>0.70416666666666672</v>
      </c>
      <c r="J12" s="18">
        <v>42.5</v>
      </c>
    </row>
    <row r="13" spans="1:10" ht="20.100000000000001" customHeight="1" x14ac:dyDescent="0.25">
      <c r="A13" s="1" t="s">
        <v>89</v>
      </c>
      <c r="B13" s="1" t="s">
        <v>25</v>
      </c>
      <c r="C13" s="1" t="s">
        <v>170</v>
      </c>
      <c r="D13" s="1" t="s">
        <v>171</v>
      </c>
      <c r="E13" s="1" t="s">
        <v>172</v>
      </c>
      <c r="F13" s="1" t="s">
        <v>173</v>
      </c>
      <c r="G13" s="1" t="s">
        <v>14</v>
      </c>
      <c r="H13" s="18">
        <v>164.5</v>
      </c>
      <c r="I13" s="28">
        <f>H13/240</f>
        <v>0.68541666666666667</v>
      </c>
      <c r="J13" s="18">
        <v>41</v>
      </c>
    </row>
    <row r="14" spans="1:10" ht="20.100000000000001" customHeight="1" x14ac:dyDescent="0.25">
      <c r="A14" s="1" t="s">
        <v>88</v>
      </c>
      <c r="B14" s="1" t="s">
        <v>50</v>
      </c>
      <c r="C14" s="1" t="s">
        <v>139</v>
      </c>
      <c r="D14" s="1" t="s">
        <v>140</v>
      </c>
      <c r="E14" s="1" t="s">
        <v>141</v>
      </c>
      <c r="F14" s="1" t="s">
        <v>142</v>
      </c>
      <c r="G14" s="1" t="s">
        <v>14</v>
      </c>
      <c r="H14" s="18">
        <v>145</v>
      </c>
      <c r="I14" s="28">
        <f>H14/240</f>
        <v>0.60416666666666663</v>
      </c>
      <c r="J14" s="18">
        <v>37</v>
      </c>
    </row>
    <row r="15" spans="1:10" ht="20.100000000000001" customHeight="1" x14ac:dyDescent="0.25">
      <c r="A15" s="1" t="s">
        <v>87</v>
      </c>
      <c r="B15" s="1" t="s">
        <v>33</v>
      </c>
      <c r="C15" s="1" t="s">
        <v>152</v>
      </c>
      <c r="D15" s="1" t="s">
        <v>153</v>
      </c>
      <c r="E15" s="1" t="s">
        <v>154</v>
      </c>
      <c r="F15" s="1" t="s">
        <v>155</v>
      </c>
      <c r="G15" s="1" t="s">
        <v>13</v>
      </c>
      <c r="H15" s="18">
        <v>155.5</v>
      </c>
      <c r="I15" s="28">
        <f>H15/240</f>
        <v>0.6479166666666667</v>
      </c>
      <c r="J15" s="18">
        <v>37</v>
      </c>
    </row>
    <row r="16" spans="1:10" ht="20.100000000000001" customHeight="1" x14ac:dyDescent="0.25">
      <c r="A16" s="1" t="s">
        <v>95</v>
      </c>
      <c r="B16" s="1" t="s">
        <v>27</v>
      </c>
      <c r="C16" s="1" t="s">
        <v>148</v>
      </c>
      <c r="D16" s="1" t="s">
        <v>149</v>
      </c>
      <c r="E16" s="1" t="s">
        <v>150</v>
      </c>
      <c r="F16" s="1" t="s">
        <v>151</v>
      </c>
      <c r="G16" s="1" t="s">
        <v>14</v>
      </c>
      <c r="H16" s="18" t="s">
        <v>95</v>
      </c>
      <c r="I16" s="28" t="s">
        <v>95</v>
      </c>
      <c r="J16" s="18" t="s">
        <v>95</v>
      </c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15"/>
      <c r="I17" s="24"/>
      <c r="J17" s="15"/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15"/>
      <c r="I18" s="24"/>
      <c r="J18" s="15"/>
    </row>
  </sheetData>
  <sortState xmlns:xlrd2="http://schemas.microsoft.com/office/spreadsheetml/2017/richdata2" ref="A11:J15">
    <sortCondition ref="G11:G15" customList="Gold,Silver,Bronze"/>
    <sortCondition descending="1" ref="H11:H15"/>
    <sortCondition descending="1" ref="J11:J15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topLeftCell="A2" workbookViewId="0">
      <selection activeCell="A15" sqref="A15"/>
    </sheetView>
  </sheetViews>
  <sheetFormatPr defaultRowHeight="15" x14ac:dyDescent="0.25"/>
  <cols>
    <col min="3" max="3" width="19.140625" customWidth="1"/>
    <col min="5" max="5" width="24" customWidth="1"/>
    <col min="8" max="8" width="9.140625" style="9"/>
    <col min="9" max="9" width="9.140625" style="19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78</v>
      </c>
    </row>
    <row r="4" spans="1:10" ht="18.75" x14ac:dyDescent="0.3">
      <c r="A4" s="3" t="s">
        <v>97</v>
      </c>
    </row>
    <row r="5" spans="1:10" ht="18.75" x14ac:dyDescent="0.3">
      <c r="A5" s="3" t="s">
        <v>38</v>
      </c>
    </row>
    <row r="6" spans="1:10" ht="18.75" x14ac:dyDescent="0.3">
      <c r="A6" s="3" t="s">
        <v>39</v>
      </c>
    </row>
    <row r="7" spans="1:10" ht="18.75" x14ac:dyDescent="0.3">
      <c r="A7" s="3" t="s">
        <v>40</v>
      </c>
    </row>
    <row r="9" spans="1:10" x14ac:dyDescent="0.25">
      <c r="A9" s="2"/>
      <c r="B9" s="2"/>
      <c r="C9" s="2"/>
      <c r="D9" s="2"/>
      <c r="E9" s="2"/>
      <c r="F9" s="2"/>
      <c r="G9" s="2"/>
      <c r="H9" s="10"/>
      <c r="I9" s="20"/>
      <c r="J9" s="2"/>
    </row>
    <row r="10" spans="1:10" ht="15.75" x14ac:dyDescent="0.25">
      <c r="A10" s="4" t="s">
        <v>32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11" t="s">
        <v>7</v>
      </c>
      <c r="I10" s="23" t="s">
        <v>8</v>
      </c>
      <c r="J10" s="8" t="s">
        <v>9</v>
      </c>
    </row>
    <row r="11" spans="1:10" ht="20.100000000000001" customHeight="1" x14ac:dyDescent="0.25">
      <c r="A11" s="1" t="s">
        <v>94</v>
      </c>
      <c r="B11" s="1" t="s">
        <v>77</v>
      </c>
      <c r="C11" s="1" t="s">
        <v>178</v>
      </c>
      <c r="D11" s="1" t="s">
        <v>179</v>
      </c>
      <c r="E11" s="1" t="s">
        <v>180</v>
      </c>
      <c r="F11" s="1" t="s">
        <v>181</v>
      </c>
      <c r="G11" s="1" t="s">
        <v>12</v>
      </c>
      <c r="H11" s="18">
        <v>199</v>
      </c>
      <c r="I11" s="24">
        <f>H11/270</f>
        <v>0.73703703703703705</v>
      </c>
      <c r="J11" s="15">
        <v>61</v>
      </c>
    </row>
    <row r="12" spans="1:10" ht="20.100000000000001" customHeight="1" x14ac:dyDescent="0.25">
      <c r="A12" s="1" t="s">
        <v>86</v>
      </c>
      <c r="B12" s="1" t="s">
        <v>182</v>
      </c>
      <c r="C12" s="1" t="s">
        <v>183</v>
      </c>
      <c r="D12" s="1" t="s">
        <v>184</v>
      </c>
      <c r="E12" s="1" t="s">
        <v>185</v>
      </c>
      <c r="F12" s="1" t="s">
        <v>186</v>
      </c>
      <c r="G12" s="1" t="s">
        <v>14</v>
      </c>
      <c r="H12" s="18">
        <v>179</v>
      </c>
      <c r="I12" s="24">
        <f>H12/270</f>
        <v>0.66296296296296298</v>
      </c>
      <c r="J12" s="15">
        <v>54</v>
      </c>
    </row>
    <row r="13" spans="1:10" ht="20.100000000000001" customHeight="1" x14ac:dyDescent="0.25">
      <c r="A13" s="1" t="s">
        <v>89</v>
      </c>
      <c r="B13" s="1" t="s">
        <v>55</v>
      </c>
      <c r="C13" s="1" t="s">
        <v>52</v>
      </c>
      <c r="D13" s="1" t="s">
        <v>56</v>
      </c>
      <c r="E13" s="1" t="s">
        <v>53</v>
      </c>
      <c r="F13" s="1" t="s">
        <v>57</v>
      </c>
      <c r="G13" s="1" t="s">
        <v>14</v>
      </c>
      <c r="H13" s="18">
        <v>167</v>
      </c>
      <c r="I13" s="24">
        <f>H13/270</f>
        <v>0.61851851851851847</v>
      </c>
      <c r="J13" s="15">
        <v>50</v>
      </c>
    </row>
    <row r="14" spans="1:10" ht="20.100000000000001" customHeight="1" x14ac:dyDescent="0.25">
      <c r="A14" s="1" t="s">
        <v>87</v>
      </c>
      <c r="B14" s="1" t="s">
        <v>187</v>
      </c>
      <c r="C14" s="1" t="s">
        <v>188</v>
      </c>
      <c r="D14" s="1" t="s">
        <v>189</v>
      </c>
      <c r="E14" s="1" t="s">
        <v>190</v>
      </c>
      <c r="F14" s="1" t="s">
        <v>34</v>
      </c>
      <c r="G14" s="1" t="s">
        <v>13</v>
      </c>
      <c r="H14" s="18">
        <v>183</v>
      </c>
      <c r="I14" s="24">
        <f>H14/270</f>
        <v>0.67777777777777781</v>
      </c>
      <c r="J14" s="15">
        <v>54</v>
      </c>
    </row>
    <row r="15" spans="1:10" ht="20.100000000000001" customHeight="1" x14ac:dyDescent="0.25">
      <c r="A15" s="1" t="s">
        <v>93</v>
      </c>
      <c r="B15" s="1" t="s">
        <v>191</v>
      </c>
      <c r="C15" s="1" t="s">
        <v>192</v>
      </c>
      <c r="D15" s="1" t="s">
        <v>193</v>
      </c>
      <c r="E15" s="1" t="s">
        <v>194</v>
      </c>
      <c r="F15" s="1" t="s">
        <v>195</v>
      </c>
      <c r="G15" s="1" t="s">
        <v>13</v>
      </c>
      <c r="H15" s="18">
        <v>180.5</v>
      </c>
      <c r="I15" s="24">
        <f>H15/270</f>
        <v>0.66851851851851851</v>
      </c>
      <c r="J15" s="15">
        <v>54</v>
      </c>
    </row>
    <row r="16" spans="1:10" ht="20.100000000000001" customHeight="1" x14ac:dyDescent="0.25">
      <c r="A16" s="17"/>
      <c r="B16" s="15"/>
      <c r="C16" s="15"/>
      <c r="D16" s="15"/>
      <c r="E16" s="15"/>
      <c r="F16" s="15"/>
      <c r="G16" s="15"/>
      <c r="H16" s="18"/>
      <c r="I16" s="28"/>
      <c r="J16" s="18"/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18"/>
      <c r="I17" s="24"/>
      <c r="J17" s="15"/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18"/>
      <c r="I18" s="24"/>
      <c r="J18" s="15"/>
    </row>
    <row r="19" spans="1:10" ht="20.100000000000001" customHeight="1" x14ac:dyDescent="0.25">
      <c r="A19" s="15"/>
      <c r="B19" s="15"/>
      <c r="C19" s="15"/>
      <c r="D19" s="15"/>
      <c r="E19" s="15"/>
      <c r="F19" s="15"/>
      <c r="G19" s="15"/>
      <c r="H19" s="18"/>
      <c r="I19" s="24"/>
      <c r="J19" s="15"/>
    </row>
    <row r="20" spans="1:10" ht="20.100000000000001" customHeight="1" x14ac:dyDescent="0.25">
      <c r="A20" s="15"/>
      <c r="B20" s="15"/>
      <c r="C20" s="15"/>
      <c r="D20" s="15"/>
      <c r="E20" s="15"/>
      <c r="F20" s="15"/>
      <c r="G20" s="15"/>
      <c r="H20" s="18"/>
      <c r="I20" s="24"/>
      <c r="J20" s="15"/>
    </row>
    <row r="21" spans="1:10" ht="20.100000000000001" customHeight="1" x14ac:dyDescent="0.25">
      <c r="A21" s="15"/>
      <c r="B21" s="15"/>
      <c r="C21" s="15"/>
      <c r="D21" s="15"/>
      <c r="E21" s="15"/>
      <c r="F21" s="15"/>
      <c r="G21" s="15"/>
      <c r="H21" s="18"/>
      <c r="I21" s="24"/>
      <c r="J21" s="15"/>
    </row>
  </sheetData>
  <sortState xmlns:xlrd2="http://schemas.microsoft.com/office/spreadsheetml/2017/richdata2" ref="A11:J15">
    <sortCondition ref="G11:G15" customList="Gold,Silver,Bronze"/>
    <sortCondition descending="1" ref="H11:H15"/>
    <sortCondition descending="1" ref="J11:J15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8"/>
  <sheetViews>
    <sheetView topLeftCell="A2" workbookViewId="0">
      <selection activeCell="A18" sqref="A18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19"/>
    <col min="12" max="12" width="29.28515625" customWidth="1"/>
    <col min="13" max="13" width="11.85546875" customWidth="1"/>
  </cols>
  <sheetData>
    <row r="1" spans="1:11" ht="18.75" x14ac:dyDescent="0.3">
      <c r="A1" s="3" t="s">
        <v>16</v>
      </c>
    </row>
    <row r="2" spans="1:11" ht="18.75" x14ac:dyDescent="0.3">
      <c r="A2" s="3" t="s">
        <v>10</v>
      </c>
    </row>
    <row r="3" spans="1:11" ht="18.75" x14ac:dyDescent="0.3">
      <c r="A3" s="3" t="s">
        <v>78</v>
      </c>
    </row>
    <row r="4" spans="1:11" ht="18.75" x14ac:dyDescent="0.3">
      <c r="A4" s="3" t="s">
        <v>97</v>
      </c>
    </row>
    <row r="5" spans="1:11" ht="18.75" x14ac:dyDescent="0.3">
      <c r="A5" s="3" t="s">
        <v>196</v>
      </c>
    </row>
    <row r="6" spans="1:11" ht="18.75" x14ac:dyDescent="0.3">
      <c r="A6" s="3" t="s">
        <v>15</v>
      </c>
    </row>
    <row r="7" spans="1:11" ht="18.75" x14ac:dyDescent="0.3">
      <c r="A7" s="3" t="s">
        <v>41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1" ht="18.75" customHeight="1" x14ac:dyDescent="0.25">
      <c r="A10" s="6" t="s">
        <v>22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1" ht="18.75" customHeight="1" x14ac:dyDescent="0.25">
      <c r="A11" s="1" t="s">
        <v>94</v>
      </c>
      <c r="B11" s="1">
        <v>18</v>
      </c>
      <c r="C11" s="1" t="s">
        <v>211</v>
      </c>
      <c r="D11" s="1" t="s">
        <v>212</v>
      </c>
      <c r="E11" s="1" t="s">
        <v>213</v>
      </c>
      <c r="F11" s="1" t="s">
        <v>214</v>
      </c>
      <c r="G11" s="1" t="s">
        <v>12</v>
      </c>
      <c r="H11" s="15">
        <v>214</v>
      </c>
      <c r="I11" s="24">
        <f t="shared" ref="I11:I18" si="0">H11/290</f>
        <v>0.73793103448275865</v>
      </c>
      <c r="J11" s="15">
        <v>62</v>
      </c>
    </row>
    <row r="12" spans="1:11" ht="18.75" customHeight="1" x14ac:dyDescent="0.25">
      <c r="A12" s="1" t="s">
        <v>86</v>
      </c>
      <c r="B12" s="1" t="s">
        <v>206</v>
      </c>
      <c r="C12" s="1" t="s">
        <v>207</v>
      </c>
      <c r="D12" s="1" t="s">
        <v>208</v>
      </c>
      <c r="E12" s="1" t="s">
        <v>209</v>
      </c>
      <c r="F12" s="1" t="s">
        <v>210</v>
      </c>
      <c r="G12" s="1" t="s">
        <v>14</v>
      </c>
      <c r="H12" s="15">
        <v>189.5</v>
      </c>
      <c r="I12" s="24">
        <f t="shared" si="0"/>
        <v>0.65344827586206899</v>
      </c>
      <c r="J12" s="15">
        <v>52</v>
      </c>
      <c r="K12" s="9"/>
    </row>
    <row r="13" spans="1:11" ht="18.75" customHeight="1" x14ac:dyDescent="0.25">
      <c r="A13" s="1" t="s">
        <v>89</v>
      </c>
      <c r="B13" s="1" t="s">
        <v>216</v>
      </c>
      <c r="C13" s="1" t="s">
        <v>217</v>
      </c>
      <c r="D13" s="1" t="s">
        <v>218</v>
      </c>
      <c r="E13" s="1" t="s">
        <v>219</v>
      </c>
      <c r="F13" s="1" t="s">
        <v>220</v>
      </c>
      <c r="G13" s="1" t="s">
        <v>14</v>
      </c>
      <c r="H13" s="1">
        <v>176.5</v>
      </c>
      <c r="I13" s="24">
        <f t="shared" si="0"/>
        <v>0.60862068965517246</v>
      </c>
      <c r="J13" s="1">
        <v>49</v>
      </c>
    </row>
    <row r="14" spans="1:11" ht="18.75" customHeight="1" x14ac:dyDescent="0.25">
      <c r="A14" s="1" t="s">
        <v>87</v>
      </c>
      <c r="B14" s="1" t="s">
        <v>201</v>
      </c>
      <c r="C14" s="1" t="s">
        <v>202</v>
      </c>
      <c r="D14" s="1" t="s">
        <v>203</v>
      </c>
      <c r="E14" s="1" t="s">
        <v>204</v>
      </c>
      <c r="F14" s="1" t="s">
        <v>205</v>
      </c>
      <c r="G14" s="1" t="s">
        <v>13</v>
      </c>
      <c r="H14" s="18">
        <v>195.5</v>
      </c>
      <c r="I14" s="24">
        <f t="shared" si="0"/>
        <v>0.67413793103448272</v>
      </c>
      <c r="J14" s="18">
        <v>54</v>
      </c>
    </row>
    <row r="15" spans="1:11" ht="18.75" customHeight="1" x14ac:dyDescent="0.25">
      <c r="A15" s="1" t="s">
        <v>93</v>
      </c>
      <c r="B15" s="1" t="s">
        <v>215</v>
      </c>
      <c r="C15" s="1" t="s">
        <v>188</v>
      </c>
      <c r="D15" s="1" t="s">
        <v>189</v>
      </c>
      <c r="E15" s="1" t="s">
        <v>190</v>
      </c>
      <c r="F15" s="1" t="s">
        <v>34</v>
      </c>
      <c r="G15" s="1" t="s">
        <v>13</v>
      </c>
      <c r="H15" s="15">
        <v>192.5</v>
      </c>
      <c r="I15" s="24">
        <f t="shared" si="0"/>
        <v>0.66379310344827591</v>
      </c>
      <c r="J15" s="15">
        <v>54</v>
      </c>
    </row>
    <row r="16" spans="1:11" ht="18.75" customHeight="1" x14ac:dyDescent="0.25">
      <c r="A16" s="1" t="s">
        <v>157</v>
      </c>
      <c r="B16" s="1" t="s">
        <v>191</v>
      </c>
      <c r="C16" s="1" t="s">
        <v>192</v>
      </c>
      <c r="D16" s="1" t="s">
        <v>193</v>
      </c>
      <c r="E16" s="1" t="s">
        <v>194</v>
      </c>
      <c r="F16" s="1" t="s">
        <v>195</v>
      </c>
      <c r="G16" s="1" t="s">
        <v>13</v>
      </c>
      <c r="H16" s="1">
        <v>187.5</v>
      </c>
      <c r="I16" s="24">
        <f t="shared" si="0"/>
        <v>0.64655172413793105</v>
      </c>
      <c r="J16" s="1">
        <v>50</v>
      </c>
    </row>
    <row r="17" spans="1:10" ht="18.75" customHeight="1" x14ac:dyDescent="0.25">
      <c r="A17" s="1" t="s">
        <v>158</v>
      </c>
      <c r="B17" s="1" t="s">
        <v>49</v>
      </c>
      <c r="C17" s="1" t="s">
        <v>197</v>
      </c>
      <c r="D17" s="1" t="s">
        <v>198</v>
      </c>
      <c r="E17" s="1" t="s">
        <v>199</v>
      </c>
      <c r="F17" s="1" t="s">
        <v>200</v>
      </c>
      <c r="G17" s="1" t="s">
        <v>13</v>
      </c>
      <c r="H17" s="15">
        <v>184</v>
      </c>
      <c r="I17" s="24">
        <f t="shared" si="0"/>
        <v>0.6344827586206897</v>
      </c>
      <c r="J17" s="15">
        <v>49</v>
      </c>
    </row>
    <row r="18" spans="1:10" ht="18.75" customHeight="1" x14ac:dyDescent="0.25">
      <c r="A18" s="1" t="s">
        <v>159</v>
      </c>
      <c r="B18" s="1" t="s">
        <v>20</v>
      </c>
      <c r="C18" s="1" t="s">
        <v>166</v>
      </c>
      <c r="D18" s="1" t="s">
        <v>167</v>
      </c>
      <c r="E18" s="1" t="s">
        <v>168</v>
      </c>
      <c r="F18" s="1" t="s">
        <v>169</v>
      </c>
      <c r="G18" s="1" t="s">
        <v>13</v>
      </c>
      <c r="H18" s="15">
        <v>177.5</v>
      </c>
      <c r="I18" s="24">
        <f t="shared" si="0"/>
        <v>0.61206896551724133</v>
      </c>
      <c r="J18" s="15">
        <v>50</v>
      </c>
    </row>
  </sheetData>
  <sortState xmlns:xlrd2="http://schemas.microsoft.com/office/spreadsheetml/2017/richdata2" ref="A11:J18">
    <sortCondition ref="G11:G18" customList="Gold,Silver,Bronze"/>
    <sortCondition descending="1" ref="H11:H18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workbookViewId="0">
      <selection activeCell="A14" sqref="A14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19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80</v>
      </c>
    </row>
    <row r="4" spans="1:10" ht="18.75" x14ac:dyDescent="0.3">
      <c r="A4" s="3" t="s">
        <v>97</v>
      </c>
    </row>
    <row r="5" spans="1:10" ht="18.75" x14ac:dyDescent="0.3">
      <c r="A5" s="3" t="s">
        <v>221</v>
      </c>
    </row>
    <row r="6" spans="1:10" ht="18.75" x14ac:dyDescent="0.3">
      <c r="A6" s="3" t="s">
        <v>222</v>
      </c>
    </row>
    <row r="7" spans="1:10" ht="18.75" x14ac:dyDescent="0.3">
      <c r="A7" s="3" t="s">
        <v>40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20.100000000000001" customHeight="1" x14ac:dyDescent="0.25">
      <c r="A11" s="1" t="s">
        <v>85</v>
      </c>
      <c r="B11" s="1" t="s">
        <v>29</v>
      </c>
      <c r="C11" s="1" t="s">
        <v>211</v>
      </c>
      <c r="D11" s="1" t="s">
        <v>212</v>
      </c>
      <c r="E11" s="1" t="s">
        <v>213</v>
      </c>
      <c r="F11" s="1" t="s">
        <v>214</v>
      </c>
      <c r="G11" s="1" t="s">
        <v>12</v>
      </c>
      <c r="H11" s="15">
        <v>208.5</v>
      </c>
      <c r="I11" s="24">
        <f>H11/320</f>
        <v>0.65156250000000004</v>
      </c>
      <c r="J11" s="15">
        <v>51</v>
      </c>
    </row>
    <row r="12" spans="1:10" ht="20.100000000000001" customHeight="1" x14ac:dyDescent="0.25">
      <c r="A12" s="1" t="s">
        <v>86</v>
      </c>
      <c r="B12" s="1" t="s">
        <v>206</v>
      </c>
      <c r="C12" s="1" t="s">
        <v>207</v>
      </c>
      <c r="D12" s="1" t="s">
        <v>208</v>
      </c>
      <c r="E12" s="1" t="s">
        <v>209</v>
      </c>
      <c r="F12" s="1" t="s">
        <v>210</v>
      </c>
      <c r="G12" s="1" t="s">
        <v>14</v>
      </c>
      <c r="H12" s="15">
        <v>191</v>
      </c>
      <c r="I12" s="24">
        <f>H12/320</f>
        <v>0.59687500000000004</v>
      </c>
      <c r="J12" s="15">
        <v>51</v>
      </c>
    </row>
    <row r="13" spans="1:10" ht="20.100000000000001" customHeight="1" x14ac:dyDescent="0.25">
      <c r="A13" s="1" t="s">
        <v>87</v>
      </c>
      <c r="B13" s="1" t="s">
        <v>201</v>
      </c>
      <c r="C13" s="1" t="s">
        <v>202</v>
      </c>
      <c r="D13" s="1" t="s">
        <v>203</v>
      </c>
      <c r="E13" s="1" t="s">
        <v>204</v>
      </c>
      <c r="F13" s="1" t="s">
        <v>205</v>
      </c>
      <c r="G13" s="1" t="s">
        <v>13</v>
      </c>
      <c r="H13" s="15">
        <v>210</v>
      </c>
      <c r="I13" s="24">
        <f>H13/320</f>
        <v>0.65625</v>
      </c>
      <c r="J13" s="15">
        <v>52</v>
      </c>
    </row>
    <row r="14" spans="1:10" ht="20.100000000000001" customHeight="1" x14ac:dyDescent="0.25">
      <c r="A14" s="1" t="s">
        <v>93</v>
      </c>
      <c r="B14" s="1" t="s">
        <v>75</v>
      </c>
      <c r="C14" s="1" t="s">
        <v>223</v>
      </c>
      <c r="D14" s="1" t="s">
        <v>224</v>
      </c>
      <c r="E14" s="1" t="s">
        <v>225</v>
      </c>
      <c r="F14" s="1" t="s">
        <v>226</v>
      </c>
      <c r="G14" s="1" t="s">
        <v>13</v>
      </c>
      <c r="H14" s="15">
        <v>196</v>
      </c>
      <c r="I14" s="24">
        <f>H14/320</f>
        <v>0.61250000000000004</v>
      </c>
      <c r="J14" s="15">
        <v>52</v>
      </c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24"/>
      <c r="J15" s="15"/>
    </row>
    <row r="16" spans="1:10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24"/>
      <c r="J16" s="1"/>
    </row>
    <row r="17" spans="1:10" ht="20.100000000000001" customHeight="1" x14ac:dyDescent="0.25">
      <c r="A17" s="1"/>
      <c r="B17" s="1"/>
      <c r="C17" s="1"/>
      <c r="D17" s="1"/>
      <c r="E17" s="1"/>
      <c r="F17" s="1"/>
      <c r="G17" s="1"/>
      <c r="H17" s="15"/>
      <c r="I17" s="24"/>
      <c r="J17" s="15"/>
    </row>
    <row r="18" spans="1:10" ht="20.100000000000001" customHeight="1" x14ac:dyDescent="0.25">
      <c r="A18" s="1"/>
      <c r="B18" s="1"/>
      <c r="C18" s="1"/>
      <c r="D18" s="1"/>
      <c r="E18" s="1"/>
      <c r="F18" s="1"/>
      <c r="G18" s="1"/>
      <c r="H18" s="15"/>
      <c r="I18" s="24"/>
      <c r="J18" s="15"/>
    </row>
    <row r="19" spans="1:10" ht="20.100000000000001" customHeight="1" x14ac:dyDescent="0.25">
      <c r="A19" s="1" t="s">
        <v>34</v>
      </c>
      <c r="B19" s="1"/>
      <c r="C19" s="1"/>
      <c r="D19" s="1"/>
      <c r="E19" s="1"/>
      <c r="F19" s="1"/>
      <c r="G19" s="1"/>
      <c r="H19" s="1"/>
      <c r="I19" s="25"/>
      <c r="J19" s="1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4026-BD90-4D9A-A1DB-BE560FF9B2B6}">
  <dimension ref="A1:J21"/>
  <sheetViews>
    <sheetView workbookViewId="0">
      <selection activeCell="A13" sqref="A13"/>
    </sheetView>
  </sheetViews>
  <sheetFormatPr defaultRowHeight="15" x14ac:dyDescent="0.25"/>
  <cols>
    <col min="3" max="3" width="17.85546875" customWidth="1"/>
    <col min="5" max="5" width="26.85546875" customWidth="1"/>
  </cols>
  <sheetData>
    <row r="1" spans="1:10" ht="18.75" x14ac:dyDescent="0.3">
      <c r="A1" s="3" t="s">
        <v>16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80</v>
      </c>
      <c r="I3" s="19"/>
    </row>
    <row r="4" spans="1:10" ht="18.75" x14ac:dyDescent="0.3">
      <c r="A4" s="3" t="s">
        <v>97</v>
      </c>
      <c r="I4" s="19"/>
    </row>
    <row r="5" spans="1:10" ht="18.75" x14ac:dyDescent="0.3">
      <c r="A5" s="3" t="s">
        <v>227</v>
      </c>
      <c r="I5" s="19"/>
    </row>
    <row r="6" spans="1:10" ht="18.75" x14ac:dyDescent="0.3">
      <c r="A6" s="3" t="s">
        <v>248</v>
      </c>
      <c r="I6" s="19"/>
    </row>
    <row r="7" spans="1:10" ht="18.75" x14ac:dyDescent="0.3">
      <c r="A7" s="3" t="s">
        <v>228</v>
      </c>
      <c r="I7" s="19"/>
    </row>
    <row r="8" spans="1:10" x14ac:dyDescent="0.25">
      <c r="I8" s="1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20.100000000000001" customHeight="1" x14ac:dyDescent="0.25">
      <c r="A11" s="1" t="s">
        <v>85</v>
      </c>
      <c r="B11" s="1" t="s">
        <v>60</v>
      </c>
      <c r="C11" s="1" t="s">
        <v>234</v>
      </c>
      <c r="D11" s="1" t="s">
        <v>235</v>
      </c>
      <c r="E11" s="1" t="s">
        <v>236</v>
      </c>
      <c r="F11" s="31">
        <v>1940567</v>
      </c>
      <c r="G11" s="1" t="s">
        <v>12</v>
      </c>
      <c r="H11" s="15">
        <v>221</v>
      </c>
      <c r="I11" s="24">
        <f>H11/330</f>
        <v>0.66969696969696968</v>
      </c>
      <c r="J11" s="15">
        <v>53</v>
      </c>
    </row>
    <row r="12" spans="1:10" ht="20.100000000000001" customHeight="1" x14ac:dyDescent="0.25">
      <c r="A12" s="1" t="s">
        <v>86</v>
      </c>
      <c r="B12" s="1" t="s">
        <v>229</v>
      </c>
      <c r="C12" s="1" t="s">
        <v>230</v>
      </c>
      <c r="D12" s="1" t="s">
        <v>231</v>
      </c>
      <c r="E12" s="1" t="s">
        <v>232</v>
      </c>
      <c r="F12" s="1" t="s">
        <v>233</v>
      </c>
      <c r="G12" s="1" t="s">
        <v>14</v>
      </c>
      <c r="H12" s="15">
        <v>213.5</v>
      </c>
      <c r="I12" s="24">
        <f>H12/330</f>
        <v>0.64696969696969697</v>
      </c>
      <c r="J12" s="15">
        <v>52</v>
      </c>
    </row>
    <row r="13" spans="1:10" ht="20.100000000000001" customHeight="1" x14ac:dyDescent="0.25">
      <c r="A13" s="1" t="s">
        <v>89</v>
      </c>
      <c r="B13" s="1" t="s">
        <v>59</v>
      </c>
      <c r="C13" s="1" t="s">
        <v>52</v>
      </c>
      <c r="D13" s="1" t="s">
        <v>56</v>
      </c>
      <c r="E13" s="1" t="s">
        <v>63</v>
      </c>
      <c r="F13" s="1" t="s">
        <v>64</v>
      </c>
      <c r="G13" s="1" t="s">
        <v>14</v>
      </c>
      <c r="H13" s="15">
        <v>210</v>
      </c>
      <c r="I13" s="24">
        <f>H13/330</f>
        <v>0.63636363636363635</v>
      </c>
      <c r="J13" s="15">
        <v>51</v>
      </c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24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24"/>
      <c r="J15" s="15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24"/>
      <c r="J16" s="15"/>
    </row>
    <row r="17" spans="1:10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24"/>
      <c r="J17" s="1"/>
    </row>
    <row r="18" spans="1:10" ht="20.100000000000001" customHeight="1" x14ac:dyDescent="0.25">
      <c r="A18" s="1"/>
      <c r="B18" s="1"/>
      <c r="C18" s="1"/>
      <c r="D18" s="1"/>
      <c r="E18" s="1"/>
      <c r="F18" s="1"/>
      <c r="G18" s="1"/>
      <c r="H18" s="15"/>
      <c r="I18" s="24"/>
      <c r="J18" s="15"/>
    </row>
    <row r="19" spans="1:10" ht="20.100000000000001" customHeight="1" x14ac:dyDescent="0.25">
      <c r="A19" s="1"/>
      <c r="B19" s="1"/>
      <c r="C19" s="1"/>
      <c r="D19" s="1"/>
      <c r="E19" s="1"/>
      <c r="F19" s="1"/>
      <c r="G19" s="1"/>
      <c r="H19" s="15"/>
      <c r="I19" s="24"/>
      <c r="J19" s="15"/>
    </row>
    <row r="20" spans="1:10" ht="20.100000000000001" customHeight="1" x14ac:dyDescent="0.25">
      <c r="A20" s="1" t="s">
        <v>34</v>
      </c>
      <c r="B20" s="1"/>
      <c r="C20" s="1"/>
      <c r="D20" s="1"/>
      <c r="E20" s="1"/>
      <c r="F20" s="1"/>
      <c r="G20" s="1"/>
      <c r="H20" s="1"/>
      <c r="I20" s="25"/>
      <c r="J20" s="1"/>
    </row>
    <row r="21" spans="1:10" x14ac:dyDescent="0.25">
      <c r="I21" s="19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683A-3148-494A-8C50-30694361582A}">
  <dimension ref="A1:J18"/>
  <sheetViews>
    <sheetView workbookViewId="0">
      <selection activeCell="J11" sqref="J11"/>
    </sheetView>
  </sheetViews>
  <sheetFormatPr defaultRowHeight="15" x14ac:dyDescent="0.25"/>
  <cols>
    <col min="2" max="2" width="7.85546875" customWidth="1"/>
    <col min="3" max="3" width="26.28515625" customWidth="1"/>
    <col min="5" max="5" width="25.7109375" customWidth="1"/>
  </cols>
  <sheetData>
    <row r="1" spans="1:10" ht="18.75" x14ac:dyDescent="0.3">
      <c r="A1" s="3" t="s">
        <v>16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81</v>
      </c>
      <c r="I3" s="19"/>
    </row>
    <row r="4" spans="1:10" ht="18.75" x14ac:dyDescent="0.3">
      <c r="A4" s="3" t="s">
        <v>97</v>
      </c>
      <c r="I4" s="19"/>
    </row>
    <row r="5" spans="1:10" ht="18.75" x14ac:dyDescent="0.3">
      <c r="A5" s="3" t="s">
        <v>237</v>
      </c>
      <c r="I5" s="19"/>
    </row>
    <row r="6" spans="1:10" ht="18.75" x14ac:dyDescent="0.3">
      <c r="A6" s="3" t="s">
        <v>249</v>
      </c>
      <c r="I6" s="19"/>
    </row>
    <row r="7" spans="1:10" ht="18.75" x14ac:dyDescent="0.3">
      <c r="A7" s="3" t="s">
        <v>228</v>
      </c>
      <c r="I7" s="19"/>
    </row>
    <row r="8" spans="1:10" x14ac:dyDescent="0.25">
      <c r="I8" s="1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20.100000000000001" customHeight="1" x14ac:dyDescent="0.25">
      <c r="A11" s="1" t="s">
        <v>94</v>
      </c>
      <c r="B11" s="1" t="s">
        <v>60</v>
      </c>
      <c r="C11" s="1" t="s">
        <v>234</v>
      </c>
      <c r="D11" s="1" t="s">
        <v>235</v>
      </c>
      <c r="E11" s="1" t="s">
        <v>236</v>
      </c>
      <c r="F11" s="31">
        <v>1940567</v>
      </c>
      <c r="G11" s="1" t="s">
        <v>12</v>
      </c>
      <c r="H11" s="15">
        <v>247.5</v>
      </c>
      <c r="I11" s="24">
        <f>H11/370</f>
        <v>0.66891891891891897</v>
      </c>
      <c r="J11" s="15"/>
    </row>
    <row r="12" spans="1:10" ht="20.100000000000001" customHeight="1" x14ac:dyDescent="0.25">
      <c r="A12" s="1" t="s">
        <v>90</v>
      </c>
      <c r="B12" s="1" t="s">
        <v>243</v>
      </c>
      <c r="C12" s="1" t="s">
        <v>244</v>
      </c>
      <c r="D12" s="1" t="s">
        <v>245</v>
      </c>
      <c r="E12" s="1" t="s">
        <v>246</v>
      </c>
      <c r="F12" s="1" t="s">
        <v>247</v>
      </c>
      <c r="G12" s="1" t="s">
        <v>12</v>
      </c>
      <c r="H12" s="15">
        <v>244.5</v>
      </c>
      <c r="I12" s="24">
        <f>H12/370</f>
        <v>0.66081081081081083</v>
      </c>
      <c r="J12" s="15">
        <v>52</v>
      </c>
    </row>
    <row r="13" spans="1:10" ht="20.100000000000001" customHeight="1" x14ac:dyDescent="0.25">
      <c r="A13" s="1" t="s">
        <v>86</v>
      </c>
      <c r="B13" s="1" t="s">
        <v>59</v>
      </c>
      <c r="C13" s="1" t="s">
        <v>52</v>
      </c>
      <c r="D13" s="1" t="s">
        <v>56</v>
      </c>
      <c r="E13" s="1" t="s">
        <v>63</v>
      </c>
      <c r="F13" s="1" t="s">
        <v>64</v>
      </c>
      <c r="G13" s="1" t="s">
        <v>14</v>
      </c>
      <c r="H13" s="15">
        <v>230.5</v>
      </c>
      <c r="I13" s="24">
        <f>H13/370</f>
        <v>0.62297297297297294</v>
      </c>
      <c r="J13" s="15">
        <v>49</v>
      </c>
    </row>
    <row r="14" spans="1:10" ht="20.100000000000001" customHeight="1" x14ac:dyDescent="0.25">
      <c r="A14" s="1" t="s">
        <v>89</v>
      </c>
      <c r="B14" s="1" t="s">
        <v>229</v>
      </c>
      <c r="C14" s="1" t="s">
        <v>230</v>
      </c>
      <c r="D14" s="1" t="s">
        <v>231</v>
      </c>
      <c r="E14" s="1" t="s">
        <v>232</v>
      </c>
      <c r="F14" s="1" t="s">
        <v>233</v>
      </c>
      <c r="G14" s="1" t="s">
        <v>14</v>
      </c>
      <c r="H14" s="15">
        <v>222.5</v>
      </c>
      <c r="I14" s="24">
        <f>H14/370</f>
        <v>0.60135135135135132</v>
      </c>
      <c r="J14" s="15">
        <v>51</v>
      </c>
    </row>
    <row r="15" spans="1:10" ht="20.100000000000001" customHeight="1" x14ac:dyDescent="0.25">
      <c r="A15" s="1" t="s">
        <v>88</v>
      </c>
      <c r="B15" s="1" t="s">
        <v>238</v>
      </c>
      <c r="C15" s="1" t="s">
        <v>239</v>
      </c>
      <c r="D15" s="1" t="s">
        <v>240</v>
      </c>
      <c r="E15" s="1" t="s">
        <v>241</v>
      </c>
      <c r="F15" s="1" t="s">
        <v>242</v>
      </c>
      <c r="G15" s="1" t="s">
        <v>14</v>
      </c>
      <c r="H15" s="15">
        <v>201</v>
      </c>
      <c r="I15" s="24">
        <f>H15/370</f>
        <v>0.54324324324324325</v>
      </c>
      <c r="J15" s="15">
        <v>44</v>
      </c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24"/>
      <c r="J16" s="15"/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15"/>
      <c r="I17" s="24"/>
      <c r="J17" s="15"/>
    </row>
    <row r="18" spans="1:10" ht="20.100000000000001" customHeight="1" x14ac:dyDescent="0.25">
      <c r="A18" s="15" t="s">
        <v>34</v>
      </c>
      <c r="B18" s="15"/>
      <c r="C18" s="15"/>
      <c r="D18" s="15"/>
      <c r="E18" s="15"/>
      <c r="F18" s="15"/>
      <c r="G18" s="15"/>
      <c r="H18" s="15"/>
      <c r="I18" s="24"/>
      <c r="J18" s="15"/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60BAB-A6B7-44D5-B6D6-797973163CEA}">
  <dimension ref="A1:J19"/>
  <sheetViews>
    <sheetView workbookViewId="0">
      <selection activeCell="A12" sqref="A12"/>
    </sheetView>
  </sheetViews>
  <sheetFormatPr defaultRowHeight="15" x14ac:dyDescent="0.25"/>
  <cols>
    <col min="3" max="3" width="25.85546875" customWidth="1"/>
  </cols>
  <sheetData>
    <row r="1" spans="1:10" ht="18.75" x14ac:dyDescent="0.3">
      <c r="A1" s="3" t="s">
        <v>16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80</v>
      </c>
      <c r="I3" s="19"/>
    </row>
    <row r="4" spans="1:10" ht="18.75" x14ac:dyDescent="0.3">
      <c r="A4" s="3" t="s">
        <v>97</v>
      </c>
      <c r="I4" s="19"/>
    </row>
    <row r="5" spans="1:10" ht="18.75" x14ac:dyDescent="0.3">
      <c r="A5" s="3" t="s">
        <v>71</v>
      </c>
      <c r="I5" s="19"/>
    </row>
    <row r="6" spans="1:10" ht="18.75" x14ac:dyDescent="0.3">
      <c r="A6" s="3" t="s">
        <v>83</v>
      </c>
      <c r="I6" s="19"/>
    </row>
    <row r="7" spans="1:10" ht="18.75" x14ac:dyDescent="0.3">
      <c r="A7" s="3" t="s">
        <v>267</v>
      </c>
      <c r="I7" s="19"/>
    </row>
    <row r="8" spans="1:10" x14ac:dyDescent="0.25">
      <c r="I8" s="1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1" t="s">
        <v>86</v>
      </c>
      <c r="B11" s="1" t="s">
        <v>51</v>
      </c>
      <c r="C11" s="1" t="s">
        <v>268</v>
      </c>
      <c r="D11" s="1" t="s">
        <v>269</v>
      </c>
      <c r="E11" s="1" t="s">
        <v>270</v>
      </c>
      <c r="F11" s="1" t="s">
        <v>271</v>
      </c>
      <c r="G11" s="1" t="s">
        <v>14</v>
      </c>
      <c r="H11" s="15">
        <v>258</v>
      </c>
      <c r="I11" s="24">
        <f>H11/390</f>
        <v>0.66153846153846152</v>
      </c>
      <c r="J11" s="15">
        <v>54</v>
      </c>
    </row>
    <row r="12" spans="1:10" ht="20.100000000000001" customHeight="1" x14ac:dyDescent="0.25">
      <c r="A12" s="1" t="s">
        <v>87</v>
      </c>
      <c r="B12" s="1" t="s">
        <v>36</v>
      </c>
      <c r="C12" s="1" t="s">
        <v>67</v>
      </c>
      <c r="D12" s="1" t="s">
        <v>68</v>
      </c>
      <c r="E12" s="1" t="s">
        <v>69</v>
      </c>
      <c r="F12" s="1" t="s">
        <v>70</v>
      </c>
      <c r="G12" s="1" t="s">
        <v>13</v>
      </c>
      <c r="H12" s="15">
        <v>251.5</v>
      </c>
      <c r="I12" s="24">
        <f>H12/390</f>
        <v>0.64487179487179491</v>
      </c>
      <c r="J12" s="15">
        <v>53</v>
      </c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5"/>
      <c r="I13" s="24"/>
      <c r="J13" s="15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24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24"/>
      <c r="J15" s="15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24"/>
      <c r="J16" s="15"/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15"/>
      <c r="I17" s="24"/>
      <c r="J17" s="15"/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15"/>
      <c r="I18" s="24"/>
      <c r="J18" s="15"/>
    </row>
    <row r="19" spans="1:10" ht="20.100000000000001" customHeight="1" x14ac:dyDescent="0.25">
      <c r="A19" s="15" t="s">
        <v>34</v>
      </c>
      <c r="B19" s="15"/>
      <c r="C19" s="15"/>
      <c r="D19" s="15"/>
      <c r="E19" s="15"/>
      <c r="F19" s="15"/>
      <c r="G19" s="15"/>
      <c r="H19" s="15"/>
      <c r="I19" s="24"/>
      <c r="J19" s="15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Class 1 Prelim  17a</vt:lpstr>
      <vt:lpstr>Class 2 Prelim 19 Q</vt:lpstr>
      <vt:lpstr>Class 3 Novice 23 </vt:lpstr>
      <vt:lpstr>Class 4 Novice 37aQ</vt:lpstr>
      <vt:lpstr>Class 5 Ele 45</vt:lpstr>
      <vt:lpstr>Class 6 Ele 59 Q</vt:lpstr>
      <vt:lpstr>Class 7 Med 69</vt:lpstr>
      <vt:lpstr>Class 8 M75 Q</vt:lpstr>
      <vt:lpstr>Class 9 Adv Med 91 Q</vt:lpstr>
      <vt:lpstr>Class 10 Adv Med 98 Q</vt:lpstr>
      <vt:lpstr>Class 12 PSG Q</vt:lpstr>
      <vt:lpstr>Class 13 Inter I Q</vt:lpstr>
      <vt:lpstr>Class 14 Inter II Q</vt:lpstr>
      <vt:lpstr>Class 16 PYO FEI</vt:lpstr>
      <vt:lpstr>Class 18 Novice FSM Q</vt:lpstr>
      <vt:lpstr>Class 20 Med FSM Q</vt:lpstr>
      <vt:lpstr>Class 21 Adv Med FSM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2023-04-07T20:16:32Z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