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65" documentId="8_{A959F19D-7FF3-4333-B59D-6FF4ADD47AA3}" xr6:coauthVersionLast="47" xr6:coauthVersionMax="47" xr10:uidLastSave="{198B79D5-2218-4AB6-849D-826C9A747958}"/>
  <bookViews>
    <workbookView xWindow="-120" yWindow="-120" windowWidth="20730" windowHeight="11160" firstSheet="2" activeTab="5" xr2:uid="{00000000-000D-0000-FFFF-FFFF00000000}"/>
  </bookViews>
  <sheets>
    <sheet name="Class 1 Prelim  17a" sheetId="4" r:id="rId1"/>
    <sheet name="Class 2 Prelim 19 Q" sheetId="5" r:id="rId2"/>
    <sheet name="Class 3 Novice 22 " sheetId="6" r:id="rId3"/>
    <sheet name="Class 4 Novice 37aQ" sheetId="7" r:id="rId4"/>
    <sheet name="Class 5 Ele 40" sheetId="8" r:id="rId5"/>
    <sheet name="Class 6 Ele 53 Q" sheetId="9" r:id="rId6"/>
    <sheet name="Class 7 Medium 61" sheetId="10" r:id="rId7"/>
    <sheet name="Class 9 AM85 Q" sheetId="21" r:id="rId8"/>
    <sheet name="Class 8 Med 73 Q" sheetId="11" r:id="rId9"/>
    <sheet name="Class 10 AM98 Q" sheetId="12" r:id="rId10"/>
    <sheet name="Class 11 Adv PYO" sheetId="22" r:id="rId11"/>
    <sheet name="Class 12 PSG" sheetId="23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3" l="1"/>
  <c r="I12" i="23"/>
  <c r="I14" i="12"/>
  <c r="I12" i="12"/>
  <c r="I13" i="12"/>
  <c r="I11" i="12"/>
  <c r="I11" i="22"/>
  <c r="I11" i="21"/>
  <c r="I11" i="11"/>
  <c r="I15" i="11"/>
  <c r="I12" i="11"/>
  <c r="I13" i="11"/>
  <c r="I12" i="10"/>
  <c r="I11" i="10"/>
  <c r="I17" i="9"/>
  <c r="I13" i="9"/>
  <c r="I18" i="9"/>
  <c r="I19" i="9"/>
  <c r="I15" i="9"/>
  <c r="I12" i="9"/>
  <c r="I16" i="9"/>
  <c r="I11" i="9"/>
  <c r="I14" i="9"/>
  <c r="I13" i="8"/>
  <c r="I19" i="8"/>
  <c r="I16" i="8"/>
  <c r="I14" i="8"/>
  <c r="I12" i="8"/>
  <c r="I18" i="8"/>
  <c r="I11" i="6"/>
  <c r="I15" i="5"/>
  <c r="I19" i="5"/>
  <c r="I14" i="5"/>
  <c r="I13" i="5"/>
  <c r="I11" i="5"/>
  <c r="I16" i="5"/>
  <c r="I17" i="5"/>
  <c r="I12" i="5"/>
  <c r="I18" i="5"/>
  <c r="I19" i="4"/>
  <c r="I18" i="4"/>
  <c r="I12" i="4"/>
  <c r="I13" i="4"/>
  <c r="I16" i="4"/>
  <c r="I14" i="4"/>
  <c r="I15" i="4"/>
  <c r="I17" i="4"/>
  <c r="I11" i="4"/>
  <c r="I12" i="22"/>
  <c r="I13" i="21"/>
  <c r="I12" i="21"/>
  <c r="I14" i="11"/>
  <c r="I13" i="10"/>
  <c r="I15" i="8"/>
  <c r="I11" i="8"/>
  <c r="I17" i="8"/>
  <c r="I12" i="7"/>
  <c r="I14" i="7"/>
  <c r="I11" i="7"/>
  <c r="I13" i="7"/>
  <c r="I15" i="6"/>
  <c r="I16" i="6"/>
  <c r="I14" i="6"/>
  <c r="I12" i="6"/>
  <c r="I17" i="6"/>
  <c r="I13" i="6"/>
</calcChain>
</file>

<file path=xl/sharedStrings.xml><?xml version="1.0" encoding="utf-8"?>
<sst xmlns="http://schemas.openxmlformats.org/spreadsheetml/2006/main" count="674" uniqueCount="257">
  <si>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</si>
  <si>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</si>
  <si>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</si>
  <si>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</si>
  <si>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</si>
  <si>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</si>
  <si>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</si>
  <si>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</si>
  <si>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</si>
  <si>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</si>
  <si>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</si>
  <si>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</si>
  <si>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</si>
  <si>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</si>
  <si>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</si>
  <si>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</si>
  <si>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</si>
  <si>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</si>
  <si>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</si>
  <si>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</si>
  <si>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</si>
  <si>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Test/Class : N37a / 4</t>
  </si>
  <si>
    <t>Time</t>
  </si>
  <si>
    <t>19</t>
  </si>
  <si>
    <t>8</t>
  </si>
  <si>
    <t>21</t>
  </si>
  <si>
    <t>3</t>
  </si>
  <si>
    <t>6</t>
  </si>
  <si>
    <t>11</t>
  </si>
  <si>
    <t>7</t>
  </si>
  <si>
    <t>10</t>
  </si>
  <si>
    <t>15</t>
  </si>
  <si>
    <t>5</t>
  </si>
  <si>
    <t>14</t>
  </si>
  <si>
    <t>26</t>
  </si>
  <si>
    <t>Venue : Brook Farm EC</t>
  </si>
  <si>
    <t>18</t>
  </si>
  <si>
    <t>22</t>
  </si>
  <si>
    <t>23</t>
  </si>
  <si>
    <t>25</t>
  </si>
  <si>
    <t>4</t>
  </si>
  <si>
    <t>Claire Knowles</t>
  </si>
  <si>
    <t>23493</t>
  </si>
  <si>
    <t>Test/Class : 3 /N22</t>
  </si>
  <si>
    <t xml:space="preserve">Test/Class : E40 /5 </t>
  </si>
  <si>
    <t>Total Points: 310</t>
  </si>
  <si>
    <t>Test/Class : 6 / E53</t>
  </si>
  <si>
    <t>Total Points: 340</t>
  </si>
  <si>
    <t>Test/Class : 7 / M61</t>
  </si>
  <si>
    <t>Test/Class : M73 / 8</t>
  </si>
  <si>
    <t>Test/Class : AM85 / 9</t>
  </si>
  <si>
    <t>2</t>
  </si>
  <si>
    <t>Lucy Davies</t>
  </si>
  <si>
    <t>220744</t>
  </si>
  <si>
    <t xml:space="preserve">Judge(s) : Ann Nicell </t>
  </si>
  <si>
    <t>Event Type : Reg BD I - GP</t>
  </si>
  <si>
    <t>Test/Class : Adv PYO / 11 - All Adv 102</t>
  </si>
  <si>
    <t>Test/Class : PSG / 12</t>
  </si>
  <si>
    <t>Singing Skyjacker</t>
  </si>
  <si>
    <t>Angela Fenn</t>
  </si>
  <si>
    <t>335576</t>
  </si>
  <si>
    <t>Dun-lin</t>
  </si>
  <si>
    <t>1831517</t>
  </si>
  <si>
    <t>Total Points: 380</t>
  </si>
  <si>
    <t xml:space="preserve">Place </t>
  </si>
  <si>
    <t>Emilia Arnold</t>
  </si>
  <si>
    <t>1711423</t>
  </si>
  <si>
    <t>Black Jack Lad</t>
  </si>
  <si>
    <t>1941278</t>
  </si>
  <si>
    <t>Zanna Saville</t>
  </si>
  <si>
    <t>1711135</t>
  </si>
  <si>
    <t>Cipriani Herself</t>
  </si>
  <si>
    <t>1833993</t>
  </si>
  <si>
    <t>Mandy Taylor</t>
  </si>
  <si>
    <t>1613062</t>
  </si>
  <si>
    <t>Quilliam Houtiere</t>
  </si>
  <si>
    <t>1634929</t>
  </si>
  <si>
    <t>Shelley Brooks</t>
  </si>
  <si>
    <t>142662</t>
  </si>
  <si>
    <t>56332</t>
  </si>
  <si>
    <t>Irodios</t>
  </si>
  <si>
    <t>1731978</t>
  </si>
  <si>
    <t>Start Date :  30 April 2022</t>
  </si>
  <si>
    <t>Event Type : BD Reg I-PSG</t>
  </si>
  <si>
    <t xml:space="preserve">Judge(s) : Debbie Morgan </t>
  </si>
  <si>
    <t>41</t>
  </si>
  <si>
    <t>Suzanne Dipple</t>
  </si>
  <si>
    <t>403124</t>
  </si>
  <si>
    <t>Sanson De Ligero</t>
  </si>
  <si>
    <t>1945617</t>
  </si>
  <si>
    <t>32</t>
  </si>
  <si>
    <t>Shannon Stratton</t>
  </si>
  <si>
    <t>403821</t>
  </si>
  <si>
    <t>Marlin</t>
  </si>
  <si>
    <t>826052HPA213793</t>
  </si>
  <si>
    <t>20</t>
  </si>
  <si>
    <t>Katie Huddle</t>
  </si>
  <si>
    <t>1612351</t>
  </si>
  <si>
    <t>San Milano</t>
  </si>
  <si>
    <t>1945124</t>
  </si>
  <si>
    <t>Rosie Lonergan</t>
  </si>
  <si>
    <t>1513668</t>
  </si>
  <si>
    <t>Thorndons Orlando</t>
  </si>
  <si>
    <t>1941171</t>
  </si>
  <si>
    <t>Hannah Bardo</t>
  </si>
  <si>
    <t>1921027</t>
  </si>
  <si>
    <t>Pele</t>
  </si>
  <si>
    <t>1944239</t>
  </si>
  <si>
    <t>Urszula Russek</t>
  </si>
  <si>
    <t>1611063</t>
  </si>
  <si>
    <t>Forever Young MFS</t>
  </si>
  <si>
    <t>1941223</t>
  </si>
  <si>
    <t>9</t>
  </si>
  <si>
    <t>Serah Goldsworthy</t>
  </si>
  <si>
    <t>168483</t>
  </si>
  <si>
    <t>Josine</t>
  </si>
  <si>
    <t>Unreg</t>
  </si>
  <si>
    <t>129623</t>
  </si>
  <si>
    <t>Superted III</t>
  </si>
  <si>
    <t>1430066</t>
  </si>
  <si>
    <t>42</t>
  </si>
  <si>
    <t>Townview Blue</t>
  </si>
  <si>
    <t>1432107</t>
  </si>
  <si>
    <t>Start Date : 30 April 2022</t>
  </si>
  <si>
    <t>Judge(s) : Graham Andrews</t>
  </si>
  <si>
    <t>Jessica Williams</t>
  </si>
  <si>
    <t>59196</t>
  </si>
  <si>
    <t>Young Earl of Limerick</t>
  </si>
  <si>
    <t>1931535</t>
  </si>
  <si>
    <t>Jasmin Palmer</t>
  </si>
  <si>
    <t>1920604</t>
  </si>
  <si>
    <t>Pencarder Red Ruby</t>
  </si>
  <si>
    <t>1943185</t>
  </si>
  <si>
    <t>43</t>
  </si>
  <si>
    <t xml:space="preserve">Scott Allen </t>
  </si>
  <si>
    <t>Rebecca Walker</t>
  </si>
  <si>
    <t>198587</t>
  </si>
  <si>
    <t>Greystoke Prince</t>
  </si>
  <si>
    <t>1935197</t>
  </si>
  <si>
    <t>Rude Morris</t>
  </si>
  <si>
    <t>1917823</t>
  </si>
  <si>
    <t>Wessex Boy</t>
  </si>
  <si>
    <t>1939228</t>
  </si>
  <si>
    <t>36</t>
  </si>
  <si>
    <t>Denise Burry</t>
  </si>
  <si>
    <t>1511732</t>
  </si>
  <si>
    <t>Zorrita - Nadales</t>
  </si>
  <si>
    <t>1936155</t>
  </si>
  <si>
    <t>34</t>
  </si>
  <si>
    <t>Emma James</t>
  </si>
  <si>
    <t>1613400</t>
  </si>
  <si>
    <t>Riverdanse</t>
  </si>
  <si>
    <t>1940195</t>
  </si>
  <si>
    <t xml:space="preserve">Judge(s) : Debbie Morgan  </t>
  </si>
  <si>
    <t>40</t>
  </si>
  <si>
    <t>Ben Martin</t>
  </si>
  <si>
    <t>46701</t>
  </si>
  <si>
    <t>Fantasia XX</t>
  </si>
  <si>
    <t>1941405</t>
  </si>
  <si>
    <t>Jessica Mepham</t>
  </si>
  <si>
    <t>1512451</t>
  </si>
  <si>
    <t>Moonlight Chacoa</t>
  </si>
  <si>
    <t>1731979</t>
  </si>
  <si>
    <t>Georgina Bray</t>
  </si>
  <si>
    <t>329703</t>
  </si>
  <si>
    <t>Fernandel</t>
  </si>
  <si>
    <t>135514A</t>
  </si>
  <si>
    <t>Westoak Malbec</t>
  </si>
  <si>
    <t>52973</t>
  </si>
  <si>
    <t>Daisy Adamson</t>
  </si>
  <si>
    <t>1919997</t>
  </si>
  <si>
    <t>Sugar Rush I</t>
  </si>
  <si>
    <t>1942376</t>
  </si>
  <si>
    <t>35</t>
  </si>
  <si>
    <t>Gillian Portus</t>
  </si>
  <si>
    <t>215759</t>
  </si>
  <si>
    <t>Josien</t>
  </si>
  <si>
    <t>1832452</t>
  </si>
  <si>
    <t>Viktorija Rakauskaite</t>
  </si>
  <si>
    <t>273708</t>
  </si>
  <si>
    <t>Jupiter star</t>
  </si>
  <si>
    <t>1534061</t>
  </si>
  <si>
    <t>33</t>
  </si>
  <si>
    <t xml:space="preserve">Start Date : 30 April </t>
  </si>
  <si>
    <t xml:space="preserve">Judge(s) : Graham Andrews </t>
  </si>
  <si>
    <t>44</t>
  </si>
  <si>
    <t>Daisy Willmott</t>
  </si>
  <si>
    <t>1511437</t>
  </si>
  <si>
    <t>Pigbush Buster</t>
  </si>
  <si>
    <t>1933872</t>
  </si>
  <si>
    <t>Sarah Wilson</t>
  </si>
  <si>
    <t>260312</t>
  </si>
  <si>
    <t>Easy Asset</t>
  </si>
  <si>
    <t>50987</t>
  </si>
  <si>
    <t>29</t>
  </si>
  <si>
    <t>Louise Mcdonald</t>
  </si>
  <si>
    <t>182001</t>
  </si>
  <si>
    <t>Toy Boy Terry</t>
  </si>
  <si>
    <t>46779</t>
  </si>
  <si>
    <t>46</t>
  </si>
  <si>
    <t>233820</t>
  </si>
  <si>
    <t>1733338</t>
  </si>
  <si>
    <t>39</t>
  </si>
  <si>
    <t>Lisa Kimm</t>
  </si>
  <si>
    <t>370061</t>
  </si>
  <si>
    <t>Showmakers Gemini</t>
  </si>
  <si>
    <t>1531940</t>
  </si>
  <si>
    <t>Katrina Hall</t>
  </si>
  <si>
    <t>268569</t>
  </si>
  <si>
    <t>King of the street</t>
  </si>
  <si>
    <t>42721</t>
  </si>
  <si>
    <t>17</t>
  </si>
  <si>
    <t>Kathy Phillips</t>
  </si>
  <si>
    <t>168262</t>
  </si>
  <si>
    <t>Lauries Invader</t>
  </si>
  <si>
    <t>51736</t>
  </si>
  <si>
    <t>Rachel Barbrook</t>
  </si>
  <si>
    <t>402438</t>
  </si>
  <si>
    <t>Redhill ilisit</t>
  </si>
  <si>
    <t>1937207</t>
  </si>
  <si>
    <t>24</t>
  </si>
  <si>
    <t>Tracy Wright</t>
  </si>
  <si>
    <t>9784</t>
  </si>
  <si>
    <t>Beat Box</t>
  </si>
  <si>
    <t>1832437</t>
  </si>
  <si>
    <t>Test/Class : AM 98 / 10</t>
  </si>
  <si>
    <t>Judge(s) : Ann Nicell</t>
  </si>
  <si>
    <t>Laragh Osman</t>
  </si>
  <si>
    <t>Intergalatic Aimbry</t>
  </si>
  <si>
    <t>DALTON II</t>
  </si>
  <si>
    <t>1534700</t>
  </si>
  <si>
    <t>28</t>
  </si>
  <si>
    <t>Andrea Barbagallo</t>
  </si>
  <si>
    <t>1910646</t>
  </si>
  <si>
    <t>James Bond III</t>
  </si>
  <si>
    <t>1834864</t>
  </si>
  <si>
    <t xml:space="preserve">Event Type : BD Reg I-PSG </t>
  </si>
  <si>
    <t>45</t>
  </si>
  <si>
    <t>38</t>
  </si>
  <si>
    <t>1G</t>
  </si>
  <si>
    <t>2G</t>
  </si>
  <si>
    <t>4S</t>
  </si>
  <si>
    <t>3S</t>
  </si>
  <si>
    <t>2S</t>
  </si>
  <si>
    <t>1S</t>
  </si>
  <si>
    <t>2B</t>
  </si>
  <si>
    <t>3G</t>
  </si>
  <si>
    <t>1S (1st)</t>
  </si>
  <si>
    <t>2S (2nd)</t>
  </si>
  <si>
    <t>5S</t>
  </si>
  <si>
    <t>1B</t>
  </si>
  <si>
    <t>1G (1st)</t>
  </si>
  <si>
    <t>1S (2nd)</t>
  </si>
  <si>
    <t>RET</t>
  </si>
  <si>
    <t xml:space="preserve">1G </t>
  </si>
  <si>
    <t>3B</t>
  </si>
  <si>
    <t>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</si>
</sst>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1D3441"/>
      </left>
      <right style="thin">
        <color rgb="FF1D3441"/>
      </right>
      <top style="thin">
        <color rgb="FF1D3441"/>
      </top>
      <bottom style="thin">
        <color rgb="FF1D344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2" xfId="0" applyBorder="1"/>
    <xf numFmtId="0" fontId="2" fillId="0" borderId="0" xfId="1" applyFont="1"/>
    <xf numFmtId="0" fontId="4" fillId="0" borderId="0" xfId="0" applyFont="1"/>
    <xf numFmtId="0" fontId="6" fillId="2" borderId="1" xfId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left"/>
    </xf>
    <xf numFmtId="0" fontId="1" fillId="3" borderId="2" xfId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20" fontId="0" fillId="0" borderId="2" xfId="0" applyNumberForma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center"/>
    </xf>
    <xf numFmtId="0" fontId="0" fillId="0" borderId="6" xfId="0" applyBorder="1"/>
    <xf numFmtId="0" fontId="0" fillId="0" borderId="2" xfId="0" applyFont="1" applyBorder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6" fillId="2" borderId="3" xfId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/>
    <xf numFmtId="0" fontId="7" fillId="0" borderId="2" xfId="0" applyFont="1" applyBorder="1" applyAlignment="1">
      <alignment horizontal="right"/>
    </xf>
    <xf numFmtId="0" fontId="1" fillId="3" borderId="2" xfId="1" applyFont="1" applyFill="1" applyBorder="1" applyAlignment="1">
      <alignment horizontal="right"/>
    </xf>
    <xf numFmtId="0" fontId="1" fillId="0" borderId="2" xfId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" fillId="3" borderId="4" xfId="1" applyFont="1" applyFill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9" fillId="0" borderId="2" xfId="0" applyFont="1" applyBorder="1"/>
    <xf numFmtId="20" fontId="9" fillId="0" borderId="2" xfId="0" applyNumberFormat="1" applyFont="1" applyBorder="1" applyAlignment="1">
      <alignment horizontal="left"/>
    </xf>
    <xf numFmtId="20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10" fontId="9" fillId="0" borderId="2" xfId="0" applyNumberFormat="1" applyFont="1" applyBorder="1"/>
    <xf numFmtId="10" fontId="0" fillId="0" borderId="2" xfId="0" applyNumberFormat="1" applyBorder="1"/>
    <xf numFmtId="10" fontId="0" fillId="0" borderId="2" xfId="0" applyNumberFormat="1" applyFill="1" applyBorder="1" applyAlignment="1">
      <alignment horizontal="right"/>
    </xf>
    <xf numFmtId="10" fontId="7" fillId="0" borderId="2" xfId="0" applyNumberFormat="1" applyFont="1" applyBorder="1" applyAlignment="1">
      <alignment horizontal="right"/>
    </xf>
    <xf numFmtId="10" fontId="1" fillId="0" borderId="2" xfId="1" applyNumberFormat="1" applyFon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2" xfId="1" applyFont="1" applyBorder="1" applyAlignment="1">
      <alignment horizontal="left"/>
    </xf>
    <xf numFmtId="0" fontId="11" fillId="0" borderId="2" xfId="1" applyFont="1" applyFill="1" applyBorder="1" applyAlignment="1">
      <alignment horizontal="right"/>
    </xf>
    <xf numFmtId="10" fontId="11" fillId="0" borderId="2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10" fontId="9" fillId="0" borderId="2" xfId="0" applyNumberFormat="1" applyFont="1" applyBorder="1" applyAlignment="1">
      <alignment horizontal="right"/>
    </xf>
    <xf numFmtId="0" fontId="10" fillId="3" borderId="2" xfId="1" applyFont="1" applyFill="1" applyBorder="1" applyAlignment="1">
      <alignment horizontal="right"/>
    </xf>
    <xf numFmtId="0" fontId="10" fillId="0" borderId="2" xfId="0" applyFont="1" applyBorder="1"/>
    <xf numFmtId="0" fontId="10" fillId="0" borderId="2" xfId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opLeftCell="A3" workbookViewId="0">
      <selection activeCell="A11" sqref="A11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83</v>
      </c>
    </row>
    <row r="4" spans="1:10" ht="18.75" x14ac:dyDescent="0.3">
      <c r="A4" s="3" t="s">
        <v>82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84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12" t="s">
        <v>64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2" t="s">
        <v>6</v>
      </c>
      <c r="H10" s="12" t="s">
        <v>7</v>
      </c>
      <c r="I10" s="12" t="s">
        <v>8</v>
      </c>
      <c r="J10" s="12" t="s">
        <v>9</v>
      </c>
    </row>
    <row r="11" spans="1:10" ht="20.100000000000001" customHeight="1" x14ac:dyDescent="0.25">
      <c r="A11" s="30" t="s">
        <v>239</v>
      </c>
      <c r="B11" s="30" t="s">
        <v>30</v>
      </c>
      <c r="C11" s="30" t="s">
        <v>100</v>
      </c>
      <c r="D11" s="30" t="s">
        <v>101</v>
      </c>
      <c r="E11" s="30" t="s">
        <v>102</v>
      </c>
      <c r="F11" s="30" t="s">
        <v>103</v>
      </c>
      <c r="G11" s="30" t="s">
        <v>12</v>
      </c>
      <c r="H11" s="30">
        <v>192.5</v>
      </c>
      <c r="I11" s="36">
        <f t="shared" ref="I11:I19" si="0">H11/290</f>
        <v>0.66379310344827591</v>
      </c>
      <c r="J11" s="30">
        <v>67</v>
      </c>
    </row>
    <row r="12" spans="1:10" ht="20.100000000000001" customHeight="1" x14ac:dyDescent="0.25">
      <c r="A12" s="1" t="s">
        <v>240</v>
      </c>
      <c r="B12" s="1" t="s">
        <v>51</v>
      </c>
      <c r="C12" s="1" t="s">
        <v>108</v>
      </c>
      <c r="D12" s="1" t="s">
        <v>109</v>
      </c>
      <c r="E12" s="1" t="s">
        <v>110</v>
      </c>
      <c r="F12" s="1" t="s">
        <v>111</v>
      </c>
      <c r="G12" s="1" t="s">
        <v>12</v>
      </c>
      <c r="H12" s="1">
        <v>191</v>
      </c>
      <c r="I12" s="36">
        <f t="shared" si="0"/>
        <v>0.6586206896551724</v>
      </c>
      <c r="J12" s="1">
        <v>69</v>
      </c>
    </row>
    <row r="13" spans="1:10" ht="20.100000000000001" customHeight="1" x14ac:dyDescent="0.25">
      <c r="A13" s="1" t="s">
        <v>246</v>
      </c>
      <c r="B13" s="1" t="s">
        <v>112</v>
      </c>
      <c r="C13" s="1" t="s">
        <v>113</v>
      </c>
      <c r="D13" s="1" t="s">
        <v>114</v>
      </c>
      <c r="E13" s="1" t="s">
        <v>115</v>
      </c>
      <c r="F13" s="1" t="s">
        <v>116</v>
      </c>
      <c r="G13" s="1" t="s">
        <v>12</v>
      </c>
      <c r="H13" s="1">
        <v>165</v>
      </c>
      <c r="I13" s="36">
        <f t="shared" si="0"/>
        <v>0.56896551724137934</v>
      </c>
      <c r="J13" s="1">
        <v>59</v>
      </c>
    </row>
    <row r="14" spans="1:10" ht="20.100000000000001" customHeight="1" x14ac:dyDescent="0.25">
      <c r="A14" s="31" t="s">
        <v>247</v>
      </c>
      <c r="B14" s="30" t="s">
        <v>85</v>
      </c>
      <c r="C14" s="30" t="s">
        <v>86</v>
      </c>
      <c r="D14" s="30" t="s">
        <v>87</v>
      </c>
      <c r="E14" s="16" t="s">
        <v>88</v>
      </c>
      <c r="F14" s="30" t="s">
        <v>89</v>
      </c>
      <c r="G14" s="30" t="s">
        <v>14</v>
      </c>
      <c r="H14" s="30">
        <v>197.5</v>
      </c>
      <c r="I14" s="36">
        <f t="shared" si="0"/>
        <v>0.68103448275862066</v>
      </c>
      <c r="J14" s="30">
        <v>70</v>
      </c>
    </row>
    <row r="15" spans="1:10" ht="20.100000000000001" customHeight="1" x14ac:dyDescent="0.25">
      <c r="A15" s="30" t="s">
        <v>248</v>
      </c>
      <c r="B15" s="30" t="s">
        <v>90</v>
      </c>
      <c r="C15" s="30" t="s">
        <v>91</v>
      </c>
      <c r="D15" s="30" t="s">
        <v>92</v>
      </c>
      <c r="E15" s="30" t="s">
        <v>93</v>
      </c>
      <c r="F15" s="30" t="s">
        <v>94</v>
      </c>
      <c r="G15" s="30" t="s">
        <v>14</v>
      </c>
      <c r="H15" s="30">
        <v>195</v>
      </c>
      <c r="I15" s="36">
        <f t="shared" si="0"/>
        <v>0.67241379310344829</v>
      </c>
      <c r="J15" s="30">
        <v>68</v>
      </c>
    </row>
    <row r="16" spans="1:10" ht="20.100000000000001" customHeight="1" x14ac:dyDescent="0.25">
      <c r="A16" s="1" t="s">
        <v>242</v>
      </c>
      <c r="B16" s="1" t="s">
        <v>120</v>
      </c>
      <c r="C16" s="1" t="s">
        <v>86</v>
      </c>
      <c r="D16" s="1" t="s">
        <v>87</v>
      </c>
      <c r="E16" s="1" t="s">
        <v>121</v>
      </c>
      <c r="F16" s="1" t="s">
        <v>122</v>
      </c>
      <c r="G16" s="1" t="s">
        <v>14</v>
      </c>
      <c r="H16" s="1">
        <v>191</v>
      </c>
      <c r="I16" s="36">
        <f t="shared" si="0"/>
        <v>0.6586206896551724</v>
      </c>
      <c r="J16" s="1">
        <v>67</v>
      </c>
    </row>
    <row r="17" spans="1:10" ht="20.100000000000001" customHeight="1" x14ac:dyDescent="0.25">
      <c r="A17" s="30" t="s">
        <v>241</v>
      </c>
      <c r="B17" s="30" t="s">
        <v>95</v>
      </c>
      <c r="C17" s="30" t="s">
        <v>96</v>
      </c>
      <c r="D17" s="30" t="s">
        <v>97</v>
      </c>
      <c r="E17" s="30" t="s">
        <v>98</v>
      </c>
      <c r="F17" s="30" t="s">
        <v>99</v>
      </c>
      <c r="G17" s="30" t="s">
        <v>14</v>
      </c>
      <c r="H17" s="30">
        <v>188</v>
      </c>
      <c r="I17" s="36">
        <f t="shared" si="0"/>
        <v>0.64827586206896548</v>
      </c>
      <c r="J17" s="30">
        <v>65</v>
      </c>
    </row>
    <row r="18" spans="1:10" ht="20.100000000000001" customHeight="1" x14ac:dyDescent="0.25">
      <c r="A18" s="1" t="s">
        <v>249</v>
      </c>
      <c r="B18" s="1" t="s">
        <v>31</v>
      </c>
      <c r="C18" s="1" t="s">
        <v>65</v>
      </c>
      <c r="D18" s="1" t="s">
        <v>66</v>
      </c>
      <c r="E18" s="1" t="s">
        <v>67</v>
      </c>
      <c r="F18" s="1" t="s">
        <v>68</v>
      </c>
      <c r="G18" s="1" t="s">
        <v>14</v>
      </c>
      <c r="H18" s="1">
        <v>182.5</v>
      </c>
      <c r="I18" s="36">
        <f t="shared" si="0"/>
        <v>0.62931034482758619</v>
      </c>
      <c r="J18" s="1">
        <v>64</v>
      </c>
    </row>
    <row r="19" spans="1:10" ht="20.100000000000001" customHeight="1" x14ac:dyDescent="0.25">
      <c r="A19" s="1" t="s">
        <v>250</v>
      </c>
      <c r="B19" s="1" t="s">
        <v>25</v>
      </c>
      <c r="C19" s="1" t="s">
        <v>104</v>
      </c>
      <c r="D19" s="1" t="s">
        <v>105</v>
      </c>
      <c r="E19" s="1" t="s">
        <v>106</v>
      </c>
      <c r="F19" s="1" t="s">
        <v>107</v>
      </c>
      <c r="G19" s="1" t="s">
        <v>13</v>
      </c>
      <c r="H19" s="1">
        <v>190</v>
      </c>
      <c r="I19" s="36">
        <f t="shared" si="0"/>
        <v>0.65517241379310343</v>
      </c>
      <c r="J19" s="1">
        <v>67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6"/>
  <sheetViews>
    <sheetView workbookViewId="0">
      <selection activeCell="A14" sqref="A14"/>
    </sheetView>
  </sheetViews>
  <sheetFormatPr defaultRowHeight="15" x14ac:dyDescent="0.25"/>
  <cols>
    <col min="3" max="3" width="19.85546875" customWidth="1"/>
    <col min="5" max="5" width="20.85546875" customWidth="1"/>
    <col min="8" max="8" width="11.42578125" customWidth="1"/>
    <col min="9" max="9" width="10.140625" bestFit="1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83</v>
      </c>
    </row>
    <row r="4" spans="1:10" ht="18.75" x14ac:dyDescent="0.3">
      <c r="A4" s="3" t="s">
        <v>123</v>
      </c>
    </row>
    <row r="5" spans="1:10" ht="18.75" x14ac:dyDescent="0.3">
      <c r="A5" s="3" t="s">
        <v>225</v>
      </c>
    </row>
    <row r="6" spans="1:10" ht="18.75" x14ac:dyDescent="0.3">
      <c r="A6" s="3" t="s">
        <v>63</v>
      </c>
    </row>
    <row r="7" spans="1:10" ht="18.75" x14ac:dyDescent="0.3">
      <c r="A7" s="3" t="s">
        <v>226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6" t="s">
        <v>22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" t="s">
        <v>239</v>
      </c>
      <c r="B11" s="9" t="s">
        <v>220</v>
      </c>
      <c r="C11" s="1" t="s">
        <v>221</v>
      </c>
      <c r="D11" s="1" t="s">
        <v>222</v>
      </c>
      <c r="E11" s="1" t="s">
        <v>223</v>
      </c>
      <c r="F11" s="1" t="s">
        <v>224</v>
      </c>
      <c r="G11" s="1" t="s">
        <v>12</v>
      </c>
      <c r="H11" s="23">
        <v>260</v>
      </c>
      <c r="I11" s="39">
        <f>H11/380</f>
        <v>0.68421052631578949</v>
      </c>
      <c r="J11" s="23">
        <v>57</v>
      </c>
    </row>
    <row r="12" spans="1:10" ht="20.100000000000001" customHeight="1" x14ac:dyDescent="0.25">
      <c r="A12" s="30" t="s">
        <v>240</v>
      </c>
      <c r="B12" s="30" t="s">
        <v>199</v>
      </c>
      <c r="C12" s="30" t="s">
        <v>227</v>
      </c>
      <c r="D12" s="30" t="s">
        <v>200</v>
      </c>
      <c r="E12" s="30" t="s">
        <v>228</v>
      </c>
      <c r="F12" s="30" t="s">
        <v>201</v>
      </c>
      <c r="G12" s="30" t="s">
        <v>12</v>
      </c>
      <c r="H12" s="51">
        <v>243</v>
      </c>
      <c r="I12" s="39">
        <f>H12/380</f>
        <v>0.63947368421052631</v>
      </c>
      <c r="J12" s="21">
        <v>52</v>
      </c>
    </row>
    <row r="13" spans="1:10" ht="20.100000000000001" customHeight="1" x14ac:dyDescent="0.25">
      <c r="A13" s="10" t="s">
        <v>244</v>
      </c>
      <c r="B13" s="1" t="s">
        <v>28</v>
      </c>
      <c r="C13" s="1" t="s">
        <v>77</v>
      </c>
      <c r="D13" s="1" t="s">
        <v>78</v>
      </c>
      <c r="E13" s="1" t="s">
        <v>229</v>
      </c>
      <c r="F13" s="1" t="s">
        <v>230</v>
      </c>
      <c r="G13" s="1" t="s">
        <v>14</v>
      </c>
      <c r="H13" s="28">
        <v>250</v>
      </c>
      <c r="I13" s="39">
        <f>H13/380</f>
        <v>0.65789473684210531</v>
      </c>
      <c r="J13" s="25">
        <v>55</v>
      </c>
    </row>
    <row r="14" spans="1:10" ht="20.100000000000001" customHeight="1" x14ac:dyDescent="0.25">
      <c r="A14" s="30" t="s">
        <v>243</v>
      </c>
      <c r="B14" s="30" t="s">
        <v>38</v>
      </c>
      <c r="C14" s="30" t="s">
        <v>216</v>
      </c>
      <c r="D14" s="30" t="s">
        <v>217</v>
      </c>
      <c r="E14" s="30" t="s">
        <v>218</v>
      </c>
      <c r="F14" s="30" t="s">
        <v>219</v>
      </c>
      <c r="G14" s="30" t="s">
        <v>14</v>
      </c>
      <c r="H14" s="26">
        <v>240.5</v>
      </c>
      <c r="I14" s="39">
        <f>H14/380</f>
        <v>0.63289473684210529</v>
      </c>
      <c r="J14" s="23">
        <v>52</v>
      </c>
    </row>
    <row r="15" spans="1:10" ht="20.100000000000001" customHeight="1" x14ac:dyDescent="0.25">
      <c r="A15" s="1"/>
      <c r="B15" s="1"/>
      <c r="C15" s="1"/>
      <c r="D15" s="1"/>
      <c r="E15" s="1"/>
      <c r="F15" s="1"/>
      <c r="G15" s="1"/>
      <c r="H15" s="26"/>
      <c r="I15" s="29"/>
      <c r="J15" s="23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26"/>
      <c r="I16" s="23"/>
      <c r="J16" s="23"/>
    </row>
    <row r="24" spans="2:10" ht="18.75" x14ac:dyDescent="0.3">
      <c r="B24" s="52"/>
      <c r="C24" s="53"/>
      <c r="D24" s="53"/>
      <c r="E24" s="53"/>
      <c r="F24" s="53"/>
      <c r="G24" s="53"/>
      <c r="H24" s="53"/>
      <c r="I24" s="53"/>
      <c r="J24" s="53"/>
    </row>
    <row r="26" spans="2:10" ht="18.75" x14ac:dyDescent="0.3">
      <c r="B26" s="52"/>
      <c r="C26" s="52"/>
      <c r="D26" s="52"/>
      <c r="E26" s="52"/>
      <c r="F26" s="52"/>
      <c r="G26" s="52"/>
      <c r="H26" s="52"/>
      <c r="I26" s="52"/>
      <c r="J26" s="52"/>
    </row>
  </sheetData>
  <sortState xmlns:xlrd2="http://schemas.microsoft.com/office/spreadsheetml/2017/richdata2" ref="A11:J14">
    <sortCondition ref="G11:G14" customList="Gold,Silver,Bronze"/>
    <sortCondition descending="1" ref="H11:H14"/>
  </sortState>
  <mergeCells count="2">
    <mergeCell ref="B24:J24"/>
    <mergeCell ref="B26:J26"/>
  </mergeCell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FC97-34FC-4C46-9A1B-7105239A9998}">
  <dimension ref="A1:J15"/>
  <sheetViews>
    <sheetView workbookViewId="0">
      <selection activeCell="A12" sqref="A12"/>
    </sheetView>
  </sheetViews>
  <sheetFormatPr defaultRowHeight="15" x14ac:dyDescent="0.25"/>
  <cols>
    <col min="3" max="3" width="19.28515625" customWidth="1"/>
    <col min="4" max="4" width="10.85546875" customWidth="1"/>
    <col min="5" max="5" width="15.71093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83</v>
      </c>
    </row>
    <row r="4" spans="1:10" ht="18.75" x14ac:dyDescent="0.3">
      <c r="A4" s="3" t="s">
        <v>123</v>
      </c>
    </row>
    <row r="5" spans="1:10" ht="18.75" x14ac:dyDescent="0.3">
      <c r="A5" s="3" t="s">
        <v>56</v>
      </c>
    </row>
    <row r="6" spans="1:10" ht="18.75" x14ac:dyDescent="0.3">
      <c r="A6" s="3" t="s">
        <v>47</v>
      </c>
    </row>
    <row r="7" spans="1:10" ht="18.75" x14ac:dyDescent="0.3">
      <c r="A7" s="3" t="s">
        <v>226</v>
      </c>
    </row>
    <row r="10" spans="1:10" ht="15.75" x14ac:dyDescent="0.25">
      <c r="A10" s="6" t="s">
        <v>64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31" t="s">
        <v>239</v>
      </c>
      <c r="B11" s="30" t="s">
        <v>40</v>
      </c>
      <c r="C11" s="30" t="s">
        <v>232</v>
      </c>
      <c r="D11" s="30" t="s">
        <v>233</v>
      </c>
      <c r="E11" s="30" t="s">
        <v>234</v>
      </c>
      <c r="F11" s="30" t="s">
        <v>235</v>
      </c>
      <c r="G11" s="30" t="s">
        <v>12</v>
      </c>
      <c r="H11" s="26">
        <v>217.5</v>
      </c>
      <c r="I11" s="39">
        <f>H11/340</f>
        <v>0.63970588235294112</v>
      </c>
      <c r="J11" s="23">
        <v>39</v>
      </c>
    </row>
    <row r="12" spans="1:10" ht="20.100000000000001" customHeight="1" x14ac:dyDescent="0.25">
      <c r="A12" s="31" t="s">
        <v>240</v>
      </c>
      <c r="B12" s="30" t="s">
        <v>231</v>
      </c>
      <c r="C12" s="30" t="s">
        <v>52</v>
      </c>
      <c r="D12" s="30" t="s">
        <v>53</v>
      </c>
      <c r="E12" s="30" t="s">
        <v>80</v>
      </c>
      <c r="F12" s="30" t="s">
        <v>81</v>
      </c>
      <c r="G12" s="30" t="s">
        <v>12</v>
      </c>
      <c r="H12" s="34">
        <v>212.5</v>
      </c>
      <c r="I12" s="39">
        <f>H12/340</f>
        <v>0.625</v>
      </c>
      <c r="J12" s="23">
        <v>38</v>
      </c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26"/>
      <c r="I13" s="23"/>
      <c r="J13" s="23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26"/>
      <c r="I14" s="23"/>
      <c r="J14" s="23"/>
    </row>
    <row r="15" spans="1:10" s="17" customFormat="1" ht="20.100000000000001" customHeight="1" x14ac:dyDescent="0.25">
      <c r="A15" s="16"/>
      <c r="B15" s="16"/>
      <c r="C15" s="16"/>
      <c r="D15" s="16"/>
      <c r="E15" s="16"/>
      <c r="F15" s="16"/>
      <c r="G15" s="16"/>
      <c r="H15" s="24"/>
      <c r="I15" s="24"/>
      <c r="J15" s="24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5"/>
  <sheetViews>
    <sheetView workbookViewId="0">
      <selection activeCell="A12" sqref="A12"/>
    </sheetView>
  </sheetViews>
  <sheetFormatPr defaultRowHeight="15" x14ac:dyDescent="0.25"/>
  <cols>
    <col min="3" max="3" width="18.5703125" customWidth="1"/>
    <col min="5" max="5" width="19.5703125" customWidth="1"/>
    <col min="6" max="6" width="12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236</v>
      </c>
    </row>
    <row r="4" spans="1:10" ht="18.75" x14ac:dyDescent="0.3">
      <c r="A4" s="3" t="s">
        <v>123</v>
      </c>
    </row>
    <row r="5" spans="1:10" ht="18.75" x14ac:dyDescent="0.3">
      <c r="A5" s="3" t="s">
        <v>57</v>
      </c>
    </row>
    <row r="6" spans="1:10" ht="18.75" x14ac:dyDescent="0.3">
      <c r="A6" s="3" t="s">
        <v>47</v>
      </c>
    </row>
    <row r="7" spans="1:10" ht="18.75" x14ac:dyDescent="0.3">
      <c r="A7" s="3" t="s">
        <v>226</v>
      </c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20.100000000000001" customHeight="1" x14ac:dyDescent="0.25">
      <c r="A11" s="31" t="s">
        <v>244</v>
      </c>
      <c r="B11" s="30" t="s">
        <v>238</v>
      </c>
      <c r="C11" s="30" t="s">
        <v>41</v>
      </c>
      <c r="D11" s="30" t="s">
        <v>42</v>
      </c>
      <c r="E11" s="30" t="s">
        <v>58</v>
      </c>
      <c r="F11" s="30" t="s">
        <v>79</v>
      </c>
      <c r="G11" s="30" t="s">
        <v>14</v>
      </c>
      <c r="H11" s="8">
        <v>226.5</v>
      </c>
      <c r="I11" s="41">
        <f>H11/340</f>
        <v>0.66617647058823526</v>
      </c>
      <c r="J11" s="24">
        <v>14</v>
      </c>
    </row>
    <row r="12" spans="1:10" ht="20.100000000000001" customHeight="1" x14ac:dyDescent="0.25">
      <c r="A12" s="32" t="s">
        <v>250</v>
      </c>
      <c r="B12" s="30" t="s">
        <v>237</v>
      </c>
      <c r="C12" s="30" t="s">
        <v>59</v>
      </c>
      <c r="D12" s="30" t="s">
        <v>60</v>
      </c>
      <c r="E12" s="30" t="s">
        <v>61</v>
      </c>
      <c r="F12" s="30" t="s">
        <v>62</v>
      </c>
      <c r="G12" s="30" t="s">
        <v>13</v>
      </c>
      <c r="H12" s="9">
        <v>216.5</v>
      </c>
      <c r="I12" s="41">
        <f>H12/340</f>
        <v>0.6367647058823529</v>
      </c>
      <c r="J12" s="21">
        <v>13</v>
      </c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9"/>
      <c r="I13" s="21"/>
      <c r="J13" s="21"/>
    </row>
    <row r="14" spans="1:10" ht="20.100000000000001" customHeight="1" x14ac:dyDescent="0.25">
      <c r="A14" s="1"/>
      <c r="B14" s="1"/>
      <c r="C14" s="1"/>
      <c r="D14" s="1"/>
      <c r="E14" s="1"/>
      <c r="F14" s="1"/>
      <c r="G14" s="22"/>
      <c r="H14" s="9"/>
      <c r="I14" s="21"/>
      <c r="J14" s="21"/>
    </row>
    <row r="15" spans="1:10" ht="20.100000000000001" customHeight="1" x14ac:dyDescent="0.25">
      <c r="A15" s="1"/>
      <c r="B15" s="1"/>
      <c r="C15" s="1"/>
      <c r="D15" s="1"/>
      <c r="E15" s="1"/>
      <c r="F15" s="1"/>
      <c r="G15" s="22"/>
      <c r="H15" s="5"/>
      <c r="I15" s="23"/>
      <c r="J15" s="23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topLeftCell="A5" workbookViewId="0">
      <selection activeCell="A20" sqref="A20"/>
    </sheetView>
  </sheetViews>
  <sheetFormatPr defaultRowHeight="15" x14ac:dyDescent="0.25"/>
  <cols>
    <col min="1" max="2" width="9.28515625" bestFit="1" customWidth="1"/>
    <col min="3" max="3" width="18" customWidth="1"/>
    <col min="4" max="4" width="11.28515625" bestFit="1" customWidth="1"/>
    <col min="5" max="5" width="30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83</v>
      </c>
    </row>
    <row r="4" spans="1:10" ht="18.75" x14ac:dyDescent="0.3">
      <c r="A4" s="3" t="s">
        <v>123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124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12" t="s">
        <v>64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2" t="s">
        <v>6</v>
      </c>
      <c r="H10" s="12" t="s">
        <v>7</v>
      </c>
      <c r="I10" s="12" t="s">
        <v>8</v>
      </c>
      <c r="J10" s="12" t="s">
        <v>9</v>
      </c>
    </row>
    <row r="11" spans="1:10" ht="20.100000000000001" customHeight="1" x14ac:dyDescent="0.25">
      <c r="A11" s="31" t="s">
        <v>251</v>
      </c>
      <c r="B11" s="33" t="s">
        <v>29</v>
      </c>
      <c r="C11" s="33" t="s">
        <v>125</v>
      </c>
      <c r="D11" s="33" t="s">
        <v>126</v>
      </c>
      <c r="E11" s="33" t="s">
        <v>127</v>
      </c>
      <c r="F11" s="33" t="s">
        <v>128</v>
      </c>
      <c r="G11" s="33" t="s">
        <v>12</v>
      </c>
      <c r="H11" s="1">
        <v>178.5</v>
      </c>
      <c r="I11" s="37">
        <f t="shared" ref="I11:I19" si="0">H11/240</f>
        <v>0.74375000000000002</v>
      </c>
      <c r="J11" s="1">
        <v>76</v>
      </c>
    </row>
    <row r="12" spans="1:10" ht="20.100000000000001" customHeight="1" x14ac:dyDescent="0.25">
      <c r="A12" s="31" t="s">
        <v>240</v>
      </c>
      <c r="B12" s="30" t="s">
        <v>30</v>
      </c>
      <c r="C12" s="30" t="s">
        <v>100</v>
      </c>
      <c r="D12" s="30" t="s">
        <v>101</v>
      </c>
      <c r="E12" s="30" t="s">
        <v>102</v>
      </c>
      <c r="F12" s="30" t="s">
        <v>103</v>
      </c>
      <c r="G12" s="30" t="s">
        <v>12</v>
      </c>
      <c r="H12" s="1">
        <v>162.5</v>
      </c>
      <c r="I12" s="37">
        <f t="shared" si="0"/>
        <v>0.67708333333333337</v>
      </c>
      <c r="J12" s="1">
        <v>67</v>
      </c>
    </row>
    <row r="13" spans="1:10" ht="20.100000000000001" customHeight="1" x14ac:dyDescent="0.25">
      <c r="A13" s="31" t="s">
        <v>252</v>
      </c>
      <c r="B13" s="30" t="s">
        <v>85</v>
      </c>
      <c r="C13" s="30" t="s">
        <v>86</v>
      </c>
      <c r="D13" s="30" t="s">
        <v>87</v>
      </c>
      <c r="E13" s="16" t="s">
        <v>88</v>
      </c>
      <c r="F13" s="30" t="s">
        <v>89</v>
      </c>
      <c r="G13" s="30" t="s">
        <v>14</v>
      </c>
      <c r="H13" s="1">
        <v>170.5</v>
      </c>
      <c r="I13" s="37">
        <f t="shared" si="0"/>
        <v>0.7104166666666667</v>
      </c>
      <c r="J13" s="1">
        <v>72</v>
      </c>
    </row>
    <row r="14" spans="1:10" ht="20.100000000000001" customHeight="1" x14ac:dyDescent="0.25">
      <c r="A14" s="1" t="s">
        <v>243</v>
      </c>
      <c r="B14" s="1" t="s">
        <v>120</v>
      </c>
      <c r="C14" s="1" t="s">
        <v>86</v>
      </c>
      <c r="D14" s="1" t="s">
        <v>87</v>
      </c>
      <c r="E14" s="1" t="s">
        <v>121</v>
      </c>
      <c r="F14" s="1" t="s">
        <v>122</v>
      </c>
      <c r="G14" s="1" t="s">
        <v>14</v>
      </c>
      <c r="H14" s="1">
        <v>168</v>
      </c>
      <c r="I14" s="37">
        <f t="shared" si="0"/>
        <v>0.7</v>
      </c>
      <c r="J14" s="1">
        <v>71</v>
      </c>
    </row>
    <row r="15" spans="1:10" ht="20.100000000000001" customHeight="1" x14ac:dyDescent="0.25">
      <c r="A15" s="1" t="s">
        <v>242</v>
      </c>
      <c r="B15" s="1" t="s">
        <v>31</v>
      </c>
      <c r="C15" s="1" t="s">
        <v>65</v>
      </c>
      <c r="D15" s="1" t="s">
        <v>66</v>
      </c>
      <c r="E15" s="1" t="s">
        <v>67</v>
      </c>
      <c r="F15" s="1" t="s">
        <v>68</v>
      </c>
      <c r="G15" s="1" t="s">
        <v>14</v>
      </c>
      <c r="H15" s="1">
        <v>153.5</v>
      </c>
      <c r="I15" s="37">
        <f t="shared" si="0"/>
        <v>0.63958333333333328</v>
      </c>
      <c r="J15" s="1">
        <v>63</v>
      </c>
    </row>
    <row r="16" spans="1:10" ht="20.100000000000001" customHeight="1" x14ac:dyDescent="0.25">
      <c r="A16" s="31" t="s">
        <v>241</v>
      </c>
      <c r="B16" s="30" t="s">
        <v>90</v>
      </c>
      <c r="C16" s="30" t="s">
        <v>91</v>
      </c>
      <c r="D16" s="30" t="s">
        <v>92</v>
      </c>
      <c r="E16" s="30" t="s">
        <v>93</v>
      </c>
      <c r="F16" s="30" t="s">
        <v>94</v>
      </c>
      <c r="G16" s="30" t="s">
        <v>14</v>
      </c>
      <c r="H16" s="1">
        <v>151</v>
      </c>
      <c r="I16" s="37">
        <f t="shared" si="0"/>
        <v>0.62916666666666665</v>
      </c>
      <c r="J16" s="1">
        <v>62</v>
      </c>
    </row>
    <row r="17" spans="1:10" ht="20.100000000000001" customHeight="1" x14ac:dyDescent="0.25">
      <c r="A17" s="31" t="s">
        <v>249</v>
      </c>
      <c r="B17" s="30" t="s">
        <v>95</v>
      </c>
      <c r="C17" s="30" t="s">
        <v>96</v>
      </c>
      <c r="D17" s="30" t="s">
        <v>97</v>
      </c>
      <c r="E17" s="30" t="s">
        <v>98</v>
      </c>
      <c r="F17" s="30" t="s">
        <v>99</v>
      </c>
      <c r="G17" s="30" t="s">
        <v>14</v>
      </c>
      <c r="H17" s="1">
        <v>142</v>
      </c>
      <c r="I17" s="37">
        <f t="shared" si="0"/>
        <v>0.59166666666666667</v>
      </c>
      <c r="J17" s="1">
        <v>59</v>
      </c>
    </row>
    <row r="18" spans="1:10" ht="20.100000000000001" customHeight="1" x14ac:dyDescent="0.25">
      <c r="A18" s="31" t="s">
        <v>250</v>
      </c>
      <c r="B18" s="30" t="s">
        <v>25</v>
      </c>
      <c r="C18" s="30" t="s">
        <v>104</v>
      </c>
      <c r="D18" s="30" t="s">
        <v>105</v>
      </c>
      <c r="E18" s="30" t="s">
        <v>106</v>
      </c>
      <c r="F18" s="30" t="s">
        <v>107</v>
      </c>
      <c r="G18" s="30" t="s">
        <v>13</v>
      </c>
      <c r="H18" s="1">
        <v>159.5</v>
      </c>
      <c r="I18" s="37">
        <f t="shared" si="0"/>
        <v>0.6645833333333333</v>
      </c>
      <c r="J18" s="1">
        <v>66</v>
      </c>
    </row>
    <row r="19" spans="1:10" ht="20.100000000000001" customHeight="1" x14ac:dyDescent="0.25">
      <c r="A19" s="1" t="s">
        <v>245</v>
      </c>
      <c r="B19" s="1" t="s">
        <v>39</v>
      </c>
      <c r="C19" s="1" t="s">
        <v>129</v>
      </c>
      <c r="D19" s="1" t="s">
        <v>130</v>
      </c>
      <c r="E19" s="1" t="s">
        <v>131</v>
      </c>
      <c r="F19" s="1" t="s">
        <v>132</v>
      </c>
      <c r="G19" s="1" t="s">
        <v>13</v>
      </c>
      <c r="H19" s="1">
        <v>144</v>
      </c>
      <c r="I19" s="37">
        <f t="shared" si="0"/>
        <v>0.6</v>
      </c>
      <c r="J19" s="1">
        <v>61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honeticPr fontId="12" type="noConversion"/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topLeftCell="A2" workbookViewId="0">
      <selection activeCell="A18" sqref="A18"/>
    </sheetView>
  </sheetViews>
  <sheetFormatPr defaultRowHeight="15" x14ac:dyDescent="0.25"/>
  <cols>
    <col min="3" max="3" width="23.140625" customWidth="1"/>
    <col min="5" max="5" width="21" customWidth="1"/>
    <col min="6" max="6" width="11.71093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83</v>
      </c>
    </row>
    <row r="4" spans="1:10" ht="18.75" x14ac:dyDescent="0.3">
      <c r="A4" s="3" t="s">
        <v>123</v>
      </c>
    </row>
    <row r="5" spans="1:10" ht="18.75" x14ac:dyDescent="0.3">
      <c r="A5" s="3" t="s">
        <v>43</v>
      </c>
    </row>
    <row r="6" spans="1:10" ht="18.75" x14ac:dyDescent="0.3">
      <c r="A6" s="3" t="s">
        <v>15</v>
      </c>
    </row>
    <row r="7" spans="1:10" ht="18.75" x14ac:dyDescent="0.3">
      <c r="A7" s="3" t="s">
        <v>84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20.100000000000001" customHeight="1" x14ac:dyDescent="0.25">
      <c r="A11" s="31" t="s">
        <v>251</v>
      </c>
      <c r="B11" s="35">
        <v>47</v>
      </c>
      <c r="C11" s="30" t="s">
        <v>134</v>
      </c>
      <c r="D11" s="42" t="s">
        <v>117</v>
      </c>
      <c r="E11" s="30" t="s">
        <v>118</v>
      </c>
      <c r="F11" s="42" t="s">
        <v>119</v>
      </c>
      <c r="G11" s="43" t="s">
        <v>12</v>
      </c>
      <c r="H11" s="44">
        <v>200</v>
      </c>
      <c r="I11" s="45">
        <f t="shared" ref="I11:I17" si="0">H11/290</f>
        <v>0.68965517241379315</v>
      </c>
      <c r="J11" s="44">
        <v>55</v>
      </c>
    </row>
    <row r="12" spans="1:10" ht="20.100000000000001" customHeight="1" x14ac:dyDescent="0.25">
      <c r="A12" s="30" t="s">
        <v>244</v>
      </c>
      <c r="B12" s="30" t="s">
        <v>29</v>
      </c>
      <c r="C12" s="30" t="s">
        <v>125</v>
      </c>
      <c r="D12" s="30" t="s">
        <v>126</v>
      </c>
      <c r="E12" s="30" t="s">
        <v>127</v>
      </c>
      <c r="F12" s="30" t="s">
        <v>128</v>
      </c>
      <c r="G12" s="30" t="s">
        <v>14</v>
      </c>
      <c r="H12" s="30">
        <v>198.5</v>
      </c>
      <c r="I12" s="36">
        <f t="shared" si="0"/>
        <v>0.68448275862068964</v>
      </c>
      <c r="J12" s="30">
        <v>55</v>
      </c>
    </row>
    <row r="13" spans="1:10" ht="20.100000000000001" customHeight="1" x14ac:dyDescent="0.25">
      <c r="A13" s="30" t="s">
        <v>243</v>
      </c>
      <c r="B13" s="30" t="s">
        <v>148</v>
      </c>
      <c r="C13" s="30" t="s">
        <v>149</v>
      </c>
      <c r="D13" s="30" t="s">
        <v>150</v>
      </c>
      <c r="E13" s="30" t="s">
        <v>151</v>
      </c>
      <c r="F13" s="30" t="s">
        <v>152</v>
      </c>
      <c r="G13" s="30" t="s">
        <v>14</v>
      </c>
      <c r="H13" s="30">
        <v>195</v>
      </c>
      <c r="I13" s="36">
        <f t="shared" si="0"/>
        <v>0.67241379310344829</v>
      </c>
      <c r="J13" s="30">
        <v>54</v>
      </c>
    </row>
    <row r="14" spans="1:10" ht="20.100000000000001" customHeight="1" x14ac:dyDescent="0.25">
      <c r="A14" s="30" t="s">
        <v>242</v>
      </c>
      <c r="B14" s="30" t="s">
        <v>36</v>
      </c>
      <c r="C14" s="30" t="s">
        <v>139</v>
      </c>
      <c r="D14" s="30" t="s">
        <v>140</v>
      </c>
      <c r="E14" s="30" t="s">
        <v>141</v>
      </c>
      <c r="F14" s="30" t="s">
        <v>142</v>
      </c>
      <c r="G14" s="30" t="s">
        <v>14</v>
      </c>
      <c r="H14" s="30">
        <v>186</v>
      </c>
      <c r="I14" s="36">
        <f t="shared" si="0"/>
        <v>0.64137931034482754</v>
      </c>
      <c r="J14" s="30">
        <v>52</v>
      </c>
    </row>
    <row r="15" spans="1:10" ht="20.100000000000001" customHeight="1" x14ac:dyDescent="0.25">
      <c r="A15" s="30" t="s">
        <v>241</v>
      </c>
      <c r="B15" s="30" t="s">
        <v>143</v>
      </c>
      <c r="C15" s="30" t="s">
        <v>144</v>
      </c>
      <c r="D15" s="30" t="s">
        <v>145</v>
      </c>
      <c r="E15" s="30" t="s">
        <v>146</v>
      </c>
      <c r="F15" s="35" t="s">
        <v>147</v>
      </c>
      <c r="G15" s="30" t="s">
        <v>14</v>
      </c>
      <c r="H15" s="30">
        <v>177.5</v>
      </c>
      <c r="I15" s="36">
        <f t="shared" si="0"/>
        <v>0.61206896551724133</v>
      </c>
      <c r="J15" s="30">
        <v>51</v>
      </c>
    </row>
    <row r="16" spans="1:10" ht="20.100000000000001" customHeight="1" x14ac:dyDescent="0.25">
      <c r="A16" s="30" t="s">
        <v>250</v>
      </c>
      <c r="B16" s="30" t="s">
        <v>39</v>
      </c>
      <c r="C16" s="30" t="s">
        <v>129</v>
      </c>
      <c r="D16" s="30" t="s">
        <v>130</v>
      </c>
      <c r="E16" s="30" t="s">
        <v>131</v>
      </c>
      <c r="F16" s="30" t="s">
        <v>132</v>
      </c>
      <c r="G16" s="30" t="s">
        <v>13</v>
      </c>
      <c r="H16" s="30">
        <v>178</v>
      </c>
      <c r="I16" s="36">
        <f t="shared" si="0"/>
        <v>0.61379310344827587</v>
      </c>
      <c r="J16" s="30">
        <v>50</v>
      </c>
    </row>
    <row r="17" spans="1:10" ht="20.100000000000001" customHeight="1" x14ac:dyDescent="0.25">
      <c r="A17" s="30" t="s">
        <v>245</v>
      </c>
      <c r="B17" s="30" t="s">
        <v>133</v>
      </c>
      <c r="C17" s="30" t="s">
        <v>135</v>
      </c>
      <c r="D17" s="30" t="s">
        <v>136</v>
      </c>
      <c r="E17" s="30" t="s">
        <v>137</v>
      </c>
      <c r="F17" s="30" t="s">
        <v>138</v>
      </c>
      <c r="G17" s="30" t="s">
        <v>13</v>
      </c>
      <c r="H17" s="30">
        <v>161.5</v>
      </c>
      <c r="I17" s="36">
        <f t="shared" si="0"/>
        <v>0.55689655172413788</v>
      </c>
      <c r="J17" s="30">
        <v>45</v>
      </c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0.100000000000001" customHeight="1" x14ac:dyDescent="0.25">
      <c r="A21" s="10"/>
      <c r="B21" s="9"/>
      <c r="C21" s="1"/>
      <c r="D21" s="11"/>
      <c r="E21" s="1"/>
      <c r="F21" s="1"/>
      <c r="G21" s="1"/>
      <c r="H21" s="1"/>
      <c r="I21" s="1"/>
      <c r="J21" s="1"/>
    </row>
    <row r="22" spans="1:1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workbookViewId="0">
      <selection activeCell="A14" sqref="A14"/>
    </sheetView>
  </sheetViews>
  <sheetFormatPr defaultRowHeight="15" x14ac:dyDescent="0.25"/>
  <cols>
    <col min="3" max="3" width="19.140625" customWidth="1"/>
    <col min="5" max="5" width="24" customWidth="1"/>
    <col min="8" max="8" width="9.140625" style="18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83</v>
      </c>
    </row>
    <row r="4" spans="1:10" ht="18.75" x14ac:dyDescent="0.3">
      <c r="A4" s="3" t="s">
        <v>123</v>
      </c>
    </row>
    <row r="5" spans="1:10" ht="18.75" x14ac:dyDescent="0.3">
      <c r="A5" s="3" t="s">
        <v>21</v>
      </c>
    </row>
    <row r="6" spans="1:10" ht="18.75" x14ac:dyDescent="0.3">
      <c r="A6" s="3" t="s">
        <v>20</v>
      </c>
    </row>
    <row r="7" spans="1:10" ht="18.75" x14ac:dyDescent="0.3">
      <c r="A7" s="3" t="s">
        <v>124</v>
      </c>
    </row>
    <row r="9" spans="1:10" x14ac:dyDescent="0.25">
      <c r="A9" s="2"/>
      <c r="B9" s="2"/>
      <c r="C9" s="2"/>
      <c r="D9" s="2"/>
      <c r="E9" s="2"/>
      <c r="F9" s="2"/>
      <c r="G9" s="2"/>
      <c r="H9" s="19"/>
      <c r="I9" s="2"/>
      <c r="J9" s="2"/>
    </row>
    <row r="10" spans="1:10" ht="15.75" x14ac:dyDescent="0.25">
      <c r="A10" s="6" t="s">
        <v>64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20" t="s">
        <v>7</v>
      </c>
      <c r="I10" s="6" t="s">
        <v>8</v>
      </c>
      <c r="J10" s="14" t="s">
        <v>9</v>
      </c>
    </row>
    <row r="11" spans="1:10" ht="20.100000000000001" customHeight="1" x14ac:dyDescent="0.25">
      <c r="A11" s="32" t="s">
        <v>239</v>
      </c>
      <c r="B11" s="33">
        <v>47</v>
      </c>
      <c r="C11" s="33" t="s">
        <v>134</v>
      </c>
      <c r="D11" s="33" t="s">
        <v>117</v>
      </c>
      <c r="E11" s="33" t="s">
        <v>118</v>
      </c>
      <c r="F11" s="33" t="s">
        <v>119</v>
      </c>
      <c r="G11" s="33" t="s">
        <v>12</v>
      </c>
      <c r="H11" s="21">
        <v>182.5</v>
      </c>
      <c r="I11" s="37">
        <f>H11/270</f>
        <v>0.67592592592592593</v>
      </c>
      <c r="J11" s="15">
        <v>54</v>
      </c>
    </row>
    <row r="12" spans="1:10" ht="20.100000000000001" customHeight="1" x14ac:dyDescent="0.25">
      <c r="A12" s="30" t="s">
        <v>244</v>
      </c>
      <c r="B12" s="30" t="s">
        <v>143</v>
      </c>
      <c r="C12" s="30" t="s">
        <v>144</v>
      </c>
      <c r="D12" s="30" t="s">
        <v>145</v>
      </c>
      <c r="E12" s="30" t="s">
        <v>146</v>
      </c>
      <c r="F12" s="30" t="s">
        <v>147</v>
      </c>
      <c r="G12" s="30" t="s">
        <v>14</v>
      </c>
      <c r="H12" s="21">
        <v>186</v>
      </c>
      <c r="I12" s="37">
        <f>H12/270</f>
        <v>0.68888888888888888</v>
      </c>
      <c r="J12" s="15">
        <v>55</v>
      </c>
    </row>
    <row r="13" spans="1:10" ht="20.100000000000001" customHeight="1" x14ac:dyDescent="0.25">
      <c r="A13" s="30" t="s">
        <v>243</v>
      </c>
      <c r="B13" s="30" t="s">
        <v>36</v>
      </c>
      <c r="C13" s="30" t="s">
        <v>139</v>
      </c>
      <c r="D13" s="30" t="s">
        <v>140</v>
      </c>
      <c r="E13" s="30" t="s">
        <v>141</v>
      </c>
      <c r="F13" s="30" t="s">
        <v>142</v>
      </c>
      <c r="G13" s="30" t="s">
        <v>14</v>
      </c>
      <c r="H13" s="21">
        <v>183.5</v>
      </c>
      <c r="I13" s="37">
        <f>H13/270</f>
        <v>0.67962962962962958</v>
      </c>
      <c r="J13" s="15">
        <v>55</v>
      </c>
    </row>
    <row r="14" spans="1:10" ht="20.100000000000001" customHeight="1" x14ac:dyDescent="0.25">
      <c r="A14" s="30" t="s">
        <v>250</v>
      </c>
      <c r="B14" s="30" t="s">
        <v>133</v>
      </c>
      <c r="C14" s="30" t="s">
        <v>135</v>
      </c>
      <c r="D14" s="30" t="s">
        <v>136</v>
      </c>
      <c r="E14" s="30" t="s">
        <v>137</v>
      </c>
      <c r="F14" s="30" t="s">
        <v>138</v>
      </c>
      <c r="G14" s="30" t="s">
        <v>13</v>
      </c>
      <c r="H14" s="21">
        <v>160</v>
      </c>
      <c r="I14" s="37">
        <f>H14/270</f>
        <v>0.59259259259259256</v>
      </c>
      <c r="J14" s="15">
        <v>51</v>
      </c>
    </row>
    <row r="15" spans="1:10" ht="20.100000000000001" customHeight="1" x14ac:dyDescent="0.25">
      <c r="A15" s="30"/>
      <c r="B15" s="30"/>
      <c r="C15" s="30"/>
      <c r="D15" s="30"/>
      <c r="E15" s="30"/>
      <c r="F15" s="35"/>
      <c r="G15" s="30"/>
      <c r="H15" s="21"/>
      <c r="I15" s="37"/>
      <c r="J15" s="15"/>
    </row>
    <row r="16" spans="1:10" ht="20.100000000000001" customHeight="1" x14ac:dyDescent="0.25">
      <c r="A16" s="30"/>
      <c r="B16" s="30"/>
      <c r="C16" s="30"/>
      <c r="D16" s="30"/>
      <c r="E16" s="30"/>
      <c r="F16" s="30"/>
      <c r="G16" s="30"/>
      <c r="H16" s="21"/>
      <c r="I16" s="37"/>
      <c r="J16" s="15"/>
    </row>
    <row r="17" spans="1:10" ht="20.100000000000001" customHeight="1" x14ac:dyDescent="0.25">
      <c r="A17" s="1"/>
      <c r="B17" s="1"/>
      <c r="C17" s="1"/>
      <c r="D17" s="1"/>
      <c r="E17" s="1"/>
      <c r="F17" s="1"/>
      <c r="G17" s="1"/>
      <c r="H17" s="21"/>
      <c r="I17" s="1"/>
      <c r="J17" s="15"/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21"/>
      <c r="I18" s="1"/>
      <c r="J18" s="15"/>
    </row>
    <row r="19" spans="1:10" ht="20.100000000000001" customHeight="1" x14ac:dyDescent="0.25">
      <c r="A19" s="1"/>
      <c r="B19" s="1"/>
      <c r="C19" s="1"/>
      <c r="D19" s="9"/>
      <c r="E19" s="1"/>
      <c r="F19" s="9"/>
      <c r="G19" s="1"/>
      <c r="H19" s="21"/>
      <c r="I19" s="1"/>
      <c r="J19" s="15"/>
    </row>
    <row r="20" spans="1:10" ht="20.100000000000001" customHeight="1" x14ac:dyDescent="0.25">
      <c r="A20" s="1"/>
      <c r="B20" s="1"/>
      <c r="C20" s="1"/>
      <c r="D20" s="1"/>
      <c r="E20" s="1"/>
      <c r="F20" s="1"/>
      <c r="G20" s="1"/>
      <c r="H20" s="21"/>
      <c r="I20" s="1"/>
      <c r="J20" s="15"/>
    </row>
    <row r="21" spans="1:10" ht="20.100000000000001" customHeight="1" x14ac:dyDescent="0.25">
      <c r="A21" s="1"/>
      <c r="B21" s="1"/>
      <c r="C21" s="1"/>
      <c r="D21" s="1"/>
      <c r="E21" s="1"/>
      <c r="F21" s="1"/>
      <c r="G21" s="1"/>
      <c r="H21" s="21"/>
      <c r="I21" s="1"/>
      <c r="J21" s="15"/>
    </row>
    <row r="22" spans="1:10" ht="20.100000000000001" customHeight="1" x14ac:dyDescent="0.25">
      <c r="A22" s="1"/>
      <c r="B22" s="1"/>
      <c r="C22" s="1"/>
      <c r="D22" s="1"/>
      <c r="E22" s="1"/>
      <c r="F22" s="1"/>
      <c r="G22" s="1"/>
      <c r="H22" s="21"/>
      <c r="I22" s="1"/>
      <c r="J22" s="15"/>
    </row>
    <row r="23" spans="1:10" ht="20.100000000000001" customHeight="1" x14ac:dyDescent="0.25">
      <c r="A23" s="1"/>
      <c r="B23" s="1"/>
      <c r="C23" s="1"/>
      <c r="D23" s="1"/>
      <c r="E23" s="1"/>
      <c r="F23" s="1"/>
      <c r="G23" s="1"/>
      <c r="H23" s="21"/>
      <c r="I23" s="1"/>
      <c r="J23" s="15"/>
    </row>
    <row r="24" spans="1:10" ht="20.100000000000001" customHeight="1" x14ac:dyDescent="0.25"/>
    <row r="25" spans="1:10" ht="20.100000000000001" customHeight="1" x14ac:dyDescent="0.25"/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topLeftCell="A4" workbookViewId="0">
      <selection activeCell="A13" sqref="A13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12" max="12" width="29.28515625" customWidth="1"/>
    <col min="13" max="13" width="11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83</v>
      </c>
    </row>
    <row r="4" spans="1:10" ht="18.75" x14ac:dyDescent="0.3">
      <c r="A4" s="3" t="s">
        <v>123</v>
      </c>
    </row>
    <row r="5" spans="1:10" ht="18.75" x14ac:dyDescent="0.3">
      <c r="A5" s="3" t="s">
        <v>44</v>
      </c>
    </row>
    <row r="6" spans="1:10" ht="18.75" x14ac:dyDescent="0.3">
      <c r="A6" s="3" t="s">
        <v>45</v>
      </c>
    </row>
    <row r="7" spans="1:10" ht="18.75" x14ac:dyDescent="0.3">
      <c r="A7" s="3" t="s">
        <v>153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12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2" t="s">
        <v>6</v>
      </c>
      <c r="H10" s="12" t="s">
        <v>7</v>
      </c>
      <c r="I10" s="12" t="s">
        <v>8</v>
      </c>
      <c r="J10" s="12" t="s">
        <v>9</v>
      </c>
    </row>
    <row r="11" spans="1:10" ht="20.100000000000001" customHeight="1" x14ac:dyDescent="0.25">
      <c r="A11" s="31" t="s">
        <v>254</v>
      </c>
      <c r="B11" s="30" t="s">
        <v>154</v>
      </c>
      <c r="C11" s="30" t="s">
        <v>155</v>
      </c>
      <c r="D11" s="30" t="s">
        <v>156</v>
      </c>
      <c r="E11" s="30" t="s">
        <v>157</v>
      </c>
      <c r="F11" s="30" t="s">
        <v>158</v>
      </c>
      <c r="G11" s="30" t="s">
        <v>12</v>
      </c>
      <c r="H11" s="1">
        <v>201.5</v>
      </c>
      <c r="I11" s="37">
        <f t="shared" ref="I11:I19" si="0">H11/310</f>
        <v>0.65</v>
      </c>
      <c r="J11" s="1">
        <v>53</v>
      </c>
    </row>
    <row r="12" spans="1:10" ht="20.100000000000001" customHeight="1" x14ac:dyDescent="0.25">
      <c r="A12" s="1" t="s">
        <v>247</v>
      </c>
      <c r="B12" s="1" t="s">
        <v>32</v>
      </c>
      <c r="C12" s="1" t="s">
        <v>178</v>
      </c>
      <c r="D12" s="1" t="s">
        <v>179</v>
      </c>
      <c r="E12" s="1" t="s">
        <v>180</v>
      </c>
      <c r="F12" s="1" t="s">
        <v>181</v>
      </c>
      <c r="G12" s="1" t="s">
        <v>14</v>
      </c>
      <c r="H12" s="1">
        <v>215</v>
      </c>
      <c r="I12" s="37">
        <f t="shared" si="0"/>
        <v>0.69354838709677424</v>
      </c>
      <c r="J12" s="1">
        <v>56</v>
      </c>
    </row>
    <row r="13" spans="1:10" ht="20.100000000000001" customHeight="1" x14ac:dyDescent="0.25">
      <c r="A13" s="1" t="s">
        <v>248</v>
      </c>
      <c r="B13" s="1" t="s">
        <v>27</v>
      </c>
      <c r="C13" s="1" t="s">
        <v>125</v>
      </c>
      <c r="D13" s="1" t="s">
        <v>126</v>
      </c>
      <c r="E13" s="1" t="s">
        <v>167</v>
      </c>
      <c r="F13" s="1" t="s">
        <v>168</v>
      </c>
      <c r="G13" s="1" t="s">
        <v>14</v>
      </c>
      <c r="H13" s="1">
        <v>206</v>
      </c>
      <c r="I13" s="37">
        <f t="shared" si="0"/>
        <v>0.6645161290322581</v>
      </c>
      <c r="J13" s="1">
        <v>54</v>
      </c>
    </row>
    <row r="14" spans="1:10" ht="20.100000000000001" customHeight="1" x14ac:dyDescent="0.25">
      <c r="A14" s="1" t="s">
        <v>241</v>
      </c>
      <c r="B14" s="1" t="s">
        <v>173</v>
      </c>
      <c r="C14" s="1" t="s">
        <v>174</v>
      </c>
      <c r="D14" s="1" t="s">
        <v>175</v>
      </c>
      <c r="E14" s="1" t="s">
        <v>176</v>
      </c>
      <c r="F14" s="1" t="s">
        <v>177</v>
      </c>
      <c r="G14" s="1" t="s">
        <v>14</v>
      </c>
      <c r="H14" s="1">
        <v>200.5</v>
      </c>
      <c r="I14" s="37">
        <f t="shared" si="0"/>
        <v>0.64677419354838706</v>
      </c>
      <c r="J14" s="1">
        <v>53</v>
      </c>
    </row>
    <row r="15" spans="1:10" ht="20.100000000000001" customHeight="1" x14ac:dyDescent="0.25">
      <c r="A15" s="30" t="s">
        <v>249</v>
      </c>
      <c r="B15" s="30" t="s">
        <v>26</v>
      </c>
      <c r="C15" s="30" t="s">
        <v>159</v>
      </c>
      <c r="D15" s="30" t="s">
        <v>160</v>
      </c>
      <c r="E15" s="30" t="s">
        <v>161</v>
      </c>
      <c r="F15" s="30" t="s">
        <v>162</v>
      </c>
      <c r="G15" s="30" t="s">
        <v>14</v>
      </c>
      <c r="H15" s="1">
        <v>200</v>
      </c>
      <c r="I15" s="37">
        <f t="shared" si="0"/>
        <v>0.64516129032258063</v>
      </c>
      <c r="J15" s="1">
        <v>52</v>
      </c>
    </row>
    <row r="16" spans="1:10" ht="20.100000000000001" customHeight="1" x14ac:dyDescent="0.25">
      <c r="A16" s="1" t="s">
        <v>250</v>
      </c>
      <c r="B16" s="1" t="s">
        <v>37</v>
      </c>
      <c r="C16" s="1" t="s">
        <v>169</v>
      </c>
      <c r="D16" s="1" t="s">
        <v>170</v>
      </c>
      <c r="E16" s="1" t="s">
        <v>171</v>
      </c>
      <c r="F16" s="1" t="s">
        <v>172</v>
      </c>
      <c r="G16" s="1" t="s">
        <v>13</v>
      </c>
      <c r="H16" s="1">
        <v>198.5</v>
      </c>
      <c r="I16" s="37">
        <f t="shared" si="0"/>
        <v>0.64032258064516134</v>
      </c>
      <c r="J16" s="1">
        <v>52</v>
      </c>
    </row>
    <row r="17" spans="1:10" ht="20.100000000000001" customHeight="1" x14ac:dyDescent="0.25">
      <c r="A17" s="30" t="s">
        <v>245</v>
      </c>
      <c r="B17" s="30" t="s">
        <v>33</v>
      </c>
      <c r="C17" s="30" t="s">
        <v>163</v>
      </c>
      <c r="D17" s="30" t="s">
        <v>164</v>
      </c>
      <c r="E17" s="30" t="s">
        <v>165</v>
      </c>
      <c r="F17" s="30" t="s">
        <v>166</v>
      </c>
      <c r="G17" s="30" t="s">
        <v>13</v>
      </c>
      <c r="H17" s="1">
        <v>195.5</v>
      </c>
      <c r="I17" s="37">
        <f t="shared" si="0"/>
        <v>0.63064516129032255</v>
      </c>
      <c r="J17" s="1">
        <v>50</v>
      </c>
    </row>
    <row r="18" spans="1:10" ht="20.100000000000001" customHeight="1" x14ac:dyDescent="0.25">
      <c r="A18" s="1" t="s">
        <v>255</v>
      </c>
      <c r="B18" s="1" t="s">
        <v>182</v>
      </c>
      <c r="C18" s="1" t="s">
        <v>69</v>
      </c>
      <c r="D18" s="1" t="s">
        <v>70</v>
      </c>
      <c r="E18" s="1" t="s">
        <v>71</v>
      </c>
      <c r="F18" s="1" t="s">
        <v>72</v>
      </c>
      <c r="G18" s="1" t="s">
        <v>13</v>
      </c>
      <c r="H18" s="1">
        <v>195</v>
      </c>
      <c r="I18" s="37">
        <f t="shared" si="0"/>
        <v>0.62903225806451613</v>
      </c>
      <c r="J18" s="1">
        <v>50</v>
      </c>
    </row>
    <row r="19" spans="1:10" ht="20.100000000000001" customHeight="1" x14ac:dyDescent="0.25">
      <c r="A19" s="1" t="s">
        <v>256</v>
      </c>
      <c r="B19" s="1" t="s">
        <v>23</v>
      </c>
      <c r="C19" s="1" t="s">
        <v>73</v>
      </c>
      <c r="D19" s="1" t="s">
        <v>74</v>
      </c>
      <c r="E19" s="1" t="s">
        <v>75</v>
      </c>
      <c r="F19" s="1" t="s">
        <v>76</v>
      </c>
      <c r="G19" s="1" t="s">
        <v>13</v>
      </c>
      <c r="H19" s="1">
        <v>187</v>
      </c>
      <c r="I19" s="37">
        <f t="shared" si="0"/>
        <v>0.60322580645161294</v>
      </c>
      <c r="J19" s="1">
        <v>48</v>
      </c>
    </row>
    <row r="20" spans="1:10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abSelected="1" topLeftCell="A4" workbookViewId="0">
      <selection activeCell="A19" sqref="A19"/>
    </sheetView>
  </sheetViews>
  <sheetFormatPr defaultRowHeight="15" x14ac:dyDescent="0.25"/>
  <cols>
    <col min="3" max="3" width="21.5703125" customWidth="1"/>
    <col min="5" max="5" width="29.28515625" customWidth="1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83</v>
      </c>
    </row>
    <row r="4" spans="1:10" ht="18.75" x14ac:dyDescent="0.3">
      <c r="A4" s="3" t="s">
        <v>183</v>
      </c>
    </row>
    <row r="5" spans="1:10" ht="18.75" x14ac:dyDescent="0.3">
      <c r="A5" s="3" t="s">
        <v>46</v>
      </c>
    </row>
    <row r="6" spans="1:10" ht="18.75" x14ac:dyDescent="0.3">
      <c r="A6" s="3" t="s">
        <v>47</v>
      </c>
    </row>
    <row r="7" spans="1:10" ht="18.75" x14ac:dyDescent="0.3">
      <c r="A7" s="3" t="s">
        <v>184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20.100000000000001" customHeight="1" x14ac:dyDescent="0.25">
      <c r="A11" s="31" t="s">
        <v>251</v>
      </c>
      <c r="B11" s="30" t="s">
        <v>154</v>
      </c>
      <c r="C11" s="30" t="s">
        <v>155</v>
      </c>
      <c r="D11" s="30" t="s">
        <v>156</v>
      </c>
      <c r="E11" s="30" t="s">
        <v>157</v>
      </c>
      <c r="F11" s="30" t="s">
        <v>158</v>
      </c>
      <c r="G11" s="30" t="s">
        <v>12</v>
      </c>
      <c r="H11" s="21">
        <v>239.5</v>
      </c>
      <c r="I11" s="38">
        <f>H11/340</f>
        <v>0.7044117647058824</v>
      </c>
      <c r="J11" s="21">
        <v>57</v>
      </c>
    </row>
    <row r="12" spans="1:10" ht="20.100000000000001" customHeight="1" x14ac:dyDescent="0.25">
      <c r="A12" s="1" t="s">
        <v>252</v>
      </c>
      <c r="B12" s="1" t="s">
        <v>32</v>
      </c>
      <c r="C12" s="1" t="s">
        <v>178</v>
      </c>
      <c r="D12" s="1" t="s">
        <v>179</v>
      </c>
      <c r="E12" s="1" t="s">
        <v>180</v>
      </c>
      <c r="F12" s="1" t="s">
        <v>181</v>
      </c>
      <c r="G12" s="1" t="s">
        <v>14</v>
      </c>
      <c r="H12" s="1">
        <v>235.5</v>
      </c>
      <c r="I12" s="38">
        <f>H12/340</f>
        <v>0.69264705882352939</v>
      </c>
      <c r="J12" s="1">
        <v>55</v>
      </c>
    </row>
    <row r="13" spans="1:10" ht="20.100000000000001" customHeight="1" x14ac:dyDescent="0.25">
      <c r="A13" s="1" t="s">
        <v>243</v>
      </c>
      <c r="B13" s="1" t="s">
        <v>27</v>
      </c>
      <c r="C13" s="1" t="s">
        <v>125</v>
      </c>
      <c r="D13" s="1" t="s">
        <v>126</v>
      </c>
      <c r="E13" s="1" t="s">
        <v>167</v>
      </c>
      <c r="F13" s="1" t="s">
        <v>168</v>
      </c>
      <c r="G13" s="1" t="s">
        <v>14</v>
      </c>
      <c r="H13" s="21">
        <v>224.5</v>
      </c>
      <c r="I13" s="38">
        <f>H13/340</f>
        <v>0.66029411764705881</v>
      </c>
      <c r="J13" s="21">
        <v>51</v>
      </c>
    </row>
    <row r="14" spans="1:10" ht="20.100000000000001" customHeight="1" x14ac:dyDescent="0.25">
      <c r="A14" s="30" t="s">
        <v>242</v>
      </c>
      <c r="B14" s="30" t="s">
        <v>26</v>
      </c>
      <c r="C14" s="30" t="s">
        <v>159</v>
      </c>
      <c r="D14" s="30" t="s">
        <v>160</v>
      </c>
      <c r="E14" s="30" t="s">
        <v>161</v>
      </c>
      <c r="F14" s="30" t="s">
        <v>162</v>
      </c>
      <c r="G14" s="30" t="s">
        <v>14</v>
      </c>
      <c r="H14" s="21">
        <v>220.5</v>
      </c>
      <c r="I14" s="38">
        <f>H14/340</f>
        <v>0.64852941176470591</v>
      </c>
      <c r="J14" s="21">
        <v>52</v>
      </c>
    </row>
    <row r="15" spans="1:10" ht="20.100000000000001" customHeight="1" x14ac:dyDescent="0.25">
      <c r="A15" s="1" t="s">
        <v>241</v>
      </c>
      <c r="B15" s="1" t="s">
        <v>173</v>
      </c>
      <c r="C15" s="1" t="s">
        <v>174</v>
      </c>
      <c r="D15" s="1" t="s">
        <v>175</v>
      </c>
      <c r="E15" s="1" t="s">
        <v>176</v>
      </c>
      <c r="F15" s="1" t="s">
        <v>177</v>
      </c>
      <c r="G15" s="1" t="s">
        <v>14</v>
      </c>
      <c r="H15" s="21">
        <v>211</v>
      </c>
      <c r="I15" s="38">
        <f>H15/340</f>
        <v>0.62058823529411766</v>
      </c>
      <c r="J15" s="21">
        <v>49</v>
      </c>
    </row>
    <row r="16" spans="1:10" ht="20.100000000000001" customHeight="1" x14ac:dyDescent="0.25">
      <c r="A16" s="31" t="s">
        <v>250</v>
      </c>
      <c r="B16" s="30" t="s">
        <v>185</v>
      </c>
      <c r="C16" s="30" t="s">
        <v>186</v>
      </c>
      <c r="D16" s="30" t="s">
        <v>187</v>
      </c>
      <c r="E16" s="30" t="s">
        <v>188</v>
      </c>
      <c r="F16" s="30" t="s">
        <v>189</v>
      </c>
      <c r="G16" s="30" t="s">
        <v>13</v>
      </c>
      <c r="H16" s="21">
        <v>227.5</v>
      </c>
      <c r="I16" s="38">
        <f>H16/340</f>
        <v>0.66911764705882348</v>
      </c>
      <c r="J16" s="21">
        <v>55</v>
      </c>
    </row>
    <row r="17" spans="1:10" ht="20.100000000000001" customHeight="1" x14ac:dyDescent="0.25">
      <c r="A17" s="10" t="s">
        <v>245</v>
      </c>
      <c r="B17" s="9" t="s">
        <v>33</v>
      </c>
      <c r="C17" s="9" t="s">
        <v>163</v>
      </c>
      <c r="D17" s="9" t="s">
        <v>164</v>
      </c>
      <c r="E17" s="9" t="s">
        <v>165</v>
      </c>
      <c r="F17" s="9" t="s">
        <v>166</v>
      </c>
      <c r="G17" s="9" t="s">
        <v>13</v>
      </c>
      <c r="H17" s="21">
        <v>218.5</v>
      </c>
      <c r="I17" s="38">
        <f>H17/340</f>
        <v>0.64264705882352946</v>
      </c>
      <c r="J17" s="21">
        <v>51</v>
      </c>
    </row>
    <row r="18" spans="1:10" ht="20.100000000000001" customHeight="1" x14ac:dyDescent="0.25">
      <c r="A18" s="10" t="s">
        <v>255</v>
      </c>
      <c r="B18" s="9" t="s">
        <v>23</v>
      </c>
      <c r="C18" s="9" t="s">
        <v>73</v>
      </c>
      <c r="D18" s="1" t="s">
        <v>74</v>
      </c>
      <c r="E18" s="9" t="s">
        <v>75</v>
      </c>
      <c r="F18" s="1" t="s">
        <v>76</v>
      </c>
      <c r="G18" s="9" t="s">
        <v>13</v>
      </c>
      <c r="H18" s="21">
        <v>216.5</v>
      </c>
      <c r="I18" s="38">
        <f>H18/340</f>
        <v>0.6367647058823529</v>
      </c>
      <c r="J18" s="21">
        <v>50</v>
      </c>
    </row>
    <row r="19" spans="1:10" ht="20.100000000000001" customHeight="1" x14ac:dyDescent="0.25">
      <c r="A19" s="1" t="s">
        <v>256</v>
      </c>
      <c r="B19" s="1" t="s">
        <v>37</v>
      </c>
      <c r="C19" s="1" t="s">
        <v>169</v>
      </c>
      <c r="D19" s="1" t="s">
        <v>170</v>
      </c>
      <c r="E19" s="1" t="s">
        <v>171</v>
      </c>
      <c r="F19" s="1" t="s">
        <v>172</v>
      </c>
      <c r="G19" s="1" t="s">
        <v>13</v>
      </c>
      <c r="H19" s="21">
        <v>216</v>
      </c>
      <c r="I19" s="38">
        <f>H19/340</f>
        <v>0.63529411764705879</v>
      </c>
      <c r="J19" s="21">
        <v>52</v>
      </c>
    </row>
    <row r="20" spans="1:10" ht="20.100000000000001" customHeight="1" x14ac:dyDescent="0.25">
      <c r="A20" s="1" t="s">
        <v>253</v>
      </c>
      <c r="B20" s="1" t="s">
        <v>182</v>
      </c>
      <c r="C20" s="1" t="s">
        <v>69</v>
      </c>
      <c r="D20" s="1" t="s">
        <v>70</v>
      </c>
      <c r="E20" s="1" t="s">
        <v>71</v>
      </c>
      <c r="F20" s="1" t="s">
        <v>72</v>
      </c>
      <c r="G20" s="1" t="s">
        <v>13</v>
      </c>
      <c r="H20" s="1" t="s">
        <v>253</v>
      </c>
      <c r="I20" s="38" t="s">
        <v>253</v>
      </c>
      <c r="J20" s="1" t="s">
        <v>253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workbookViewId="0">
      <selection activeCell="A13" sqref="A13"/>
    </sheetView>
  </sheetViews>
  <sheetFormatPr defaultRowHeight="15" x14ac:dyDescent="0.25"/>
  <cols>
    <col min="3" max="3" width="20.42578125" customWidth="1"/>
    <col min="5" max="5" width="21.2851562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83</v>
      </c>
    </row>
    <row r="4" spans="1:11" ht="18.75" x14ac:dyDescent="0.3">
      <c r="A4" s="3" t="s">
        <v>123</v>
      </c>
    </row>
    <row r="5" spans="1:11" ht="18.75" x14ac:dyDescent="0.3">
      <c r="A5" s="3" t="s">
        <v>48</v>
      </c>
    </row>
    <row r="6" spans="1:11" ht="18.75" x14ac:dyDescent="0.3">
      <c r="A6" s="3" t="s">
        <v>15</v>
      </c>
    </row>
    <row r="7" spans="1:11" ht="18.75" x14ac:dyDescent="0.3">
      <c r="A7" s="3" t="s">
        <v>84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1" ht="20.100000000000001" customHeight="1" x14ac:dyDescent="0.25">
      <c r="A11" s="30" t="s">
        <v>244</v>
      </c>
      <c r="B11" s="30" t="s">
        <v>194</v>
      </c>
      <c r="C11" s="30" t="s">
        <v>195</v>
      </c>
      <c r="D11" s="30" t="s">
        <v>196</v>
      </c>
      <c r="E11" s="30" t="s">
        <v>197</v>
      </c>
      <c r="F11" s="30" t="s">
        <v>198</v>
      </c>
      <c r="G11" s="49" t="s">
        <v>14</v>
      </c>
      <c r="H11" s="50">
        <v>188.5</v>
      </c>
      <c r="I11" s="47">
        <f>H11/290</f>
        <v>0.65</v>
      </c>
      <c r="J11" s="50">
        <v>65</v>
      </c>
      <c r="K11" s="18"/>
    </row>
    <row r="12" spans="1:11" ht="20.100000000000001" customHeight="1" x14ac:dyDescent="0.25">
      <c r="A12" s="30" t="s">
        <v>243</v>
      </c>
      <c r="B12" s="30" t="s">
        <v>24</v>
      </c>
      <c r="C12" s="30" t="s">
        <v>190</v>
      </c>
      <c r="D12" s="30" t="s">
        <v>191</v>
      </c>
      <c r="E12" s="30" t="s">
        <v>192</v>
      </c>
      <c r="F12" s="30" t="s">
        <v>193</v>
      </c>
      <c r="G12" s="30" t="s">
        <v>14</v>
      </c>
      <c r="H12" s="48">
        <v>174.5</v>
      </c>
      <c r="I12" s="47">
        <f>H12/290</f>
        <v>0.60172413793103452</v>
      </c>
      <c r="J12" s="48">
        <v>50</v>
      </c>
      <c r="K12" s="18"/>
    </row>
    <row r="13" spans="1:11" ht="20.100000000000001" customHeight="1" x14ac:dyDescent="0.25">
      <c r="A13" s="30" t="s">
        <v>250</v>
      </c>
      <c r="B13" s="30" t="s">
        <v>185</v>
      </c>
      <c r="C13" s="30" t="s">
        <v>186</v>
      </c>
      <c r="D13" s="30" t="s">
        <v>187</v>
      </c>
      <c r="E13" s="30" t="s">
        <v>188</v>
      </c>
      <c r="F13" s="30" t="s">
        <v>189</v>
      </c>
      <c r="G13" s="30" t="s">
        <v>13</v>
      </c>
      <c r="H13" s="46">
        <v>184</v>
      </c>
      <c r="I13" s="47">
        <f>H13/290</f>
        <v>0.6344827586206897</v>
      </c>
      <c r="J13" s="46">
        <v>52</v>
      </c>
      <c r="K13" s="18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808C-0DFF-42EE-BBE6-2298F9E34ACF}">
  <dimension ref="A1:J13"/>
  <sheetViews>
    <sheetView topLeftCell="A3" workbookViewId="0">
      <selection activeCell="A13" sqref="A13"/>
    </sheetView>
  </sheetViews>
  <sheetFormatPr defaultRowHeight="15" x14ac:dyDescent="0.25"/>
  <cols>
    <col min="3" max="3" width="19.42578125" customWidth="1"/>
    <col min="5" max="5" width="24" customWidth="1"/>
    <col min="8" max="8" width="8" customWidth="1"/>
    <col min="10" max="10" width="7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83</v>
      </c>
    </row>
    <row r="4" spans="1:10" ht="18.75" x14ac:dyDescent="0.3">
      <c r="A4" s="3" t="s">
        <v>123</v>
      </c>
    </row>
    <row r="5" spans="1:10" ht="18.75" x14ac:dyDescent="0.3">
      <c r="A5" s="3" t="s">
        <v>50</v>
      </c>
    </row>
    <row r="6" spans="1:10" ht="18.75" x14ac:dyDescent="0.3">
      <c r="A6" s="3" t="s">
        <v>47</v>
      </c>
    </row>
    <row r="7" spans="1:10" ht="18.75" x14ac:dyDescent="0.3">
      <c r="A7" s="3" t="s">
        <v>54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6" t="s">
        <v>22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20.100000000000001" customHeight="1" x14ac:dyDescent="0.25">
      <c r="A11" s="10" t="s">
        <v>239</v>
      </c>
      <c r="B11" s="1" t="s">
        <v>220</v>
      </c>
      <c r="C11" s="1" t="s">
        <v>221</v>
      </c>
      <c r="D11" s="1" t="s">
        <v>222</v>
      </c>
      <c r="E11" s="1" t="s">
        <v>223</v>
      </c>
      <c r="F11" s="1" t="s">
        <v>224</v>
      </c>
      <c r="G11" s="1" t="s">
        <v>12</v>
      </c>
      <c r="H11" s="27">
        <v>242.5</v>
      </c>
      <c r="I11" s="39">
        <f>H11/340</f>
        <v>0.71323529411764708</v>
      </c>
      <c r="J11" s="24">
        <v>42</v>
      </c>
    </row>
    <row r="12" spans="1:10" ht="20.100000000000001" customHeight="1" x14ac:dyDescent="0.25">
      <c r="A12" s="31" t="s">
        <v>244</v>
      </c>
      <c r="B12" s="30" t="s">
        <v>38</v>
      </c>
      <c r="C12" s="30" t="s">
        <v>216</v>
      </c>
      <c r="D12" s="30" t="s">
        <v>217</v>
      </c>
      <c r="E12" s="30" t="s">
        <v>218</v>
      </c>
      <c r="F12" s="30" t="s">
        <v>219</v>
      </c>
      <c r="G12" s="30" t="s">
        <v>14</v>
      </c>
      <c r="H12" s="26">
        <v>221</v>
      </c>
      <c r="I12" s="39">
        <f>H12/340</f>
        <v>0.65</v>
      </c>
      <c r="J12" s="23">
        <v>39</v>
      </c>
    </row>
    <row r="13" spans="1:10" ht="20.100000000000001" customHeight="1" x14ac:dyDescent="0.25">
      <c r="A13" s="31" t="s">
        <v>250</v>
      </c>
      <c r="B13" s="30" t="s">
        <v>202</v>
      </c>
      <c r="C13" s="30" t="s">
        <v>203</v>
      </c>
      <c r="D13" s="30" t="s">
        <v>204</v>
      </c>
      <c r="E13" s="30" t="s">
        <v>205</v>
      </c>
      <c r="F13" s="30" t="s">
        <v>206</v>
      </c>
      <c r="G13" s="30" t="s">
        <v>13</v>
      </c>
      <c r="H13" s="26">
        <v>224.5</v>
      </c>
      <c r="I13" s="39">
        <f>H13/340</f>
        <v>0.66029411764705881</v>
      </c>
      <c r="J13" s="23">
        <v>39.5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topLeftCell="A2" workbookViewId="0">
      <selection activeCell="H14" sqref="H14"/>
    </sheetView>
  </sheetViews>
  <sheetFormatPr defaultRowHeight="15" x14ac:dyDescent="0.25"/>
  <cols>
    <col min="3" max="3" width="24" customWidth="1"/>
    <col min="5" max="5" width="24" customWidth="1"/>
  </cols>
  <sheetData>
    <row r="1" spans="1:10" ht="18.75" x14ac:dyDescent="0.3">
      <c r="A1" s="3" t="s">
        <v>35</v>
      </c>
    </row>
    <row r="2" spans="1:10" ht="18.75" x14ac:dyDescent="0.3">
      <c r="A2" s="3" t="s">
        <v>10</v>
      </c>
    </row>
    <row r="3" spans="1:10" ht="18.75" x14ac:dyDescent="0.3">
      <c r="A3" s="3" t="s">
        <v>55</v>
      </c>
    </row>
    <row r="4" spans="1:10" ht="18.75" x14ac:dyDescent="0.3">
      <c r="A4" s="3" t="s">
        <v>123</v>
      </c>
    </row>
    <row r="5" spans="1:10" ht="18.75" x14ac:dyDescent="0.3">
      <c r="A5" s="3" t="s">
        <v>49</v>
      </c>
    </row>
    <row r="6" spans="1:10" ht="18.75" x14ac:dyDescent="0.3">
      <c r="A6" s="3" t="s">
        <v>47</v>
      </c>
    </row>
    <row r="7" spans="1:10" ht="18.75" x14ac:dyDescent="0.3">
      <c r="A7" s="3" t="s">
        <v>54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6" t="s">
        <v>22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20.100000000000001" customHeight="1" x14ac:dyDescent="0.25">
      <c r="A11" s="1" t="s">
        <v>247</v>
      </c>
      <c r="B11" s="1" t="s">
        <v>194</v>
      </c>
      <c r="C11" s="1" t="s">
        <v>195</v>
      </c>
      <c r="D11" s="1" t="s">
        <v>196</v>
      </c>
      <c r="E11" s="1" t="s">
        <v>197</v>
      </c>
      <c r="F11" s="1" t="s">
        <v>198</v>
      </c>
      <c r="G11" s="1" t="s">
        <v>14</v>
      </c>
      <c r="H11" s="23">
        <v>235</v>
      </c>
      <c r="I11" s="40">
        <f>H11/340</f>
        <v>0.69117647058823528</v>
      </c>
      <c r="J11" s="23">
        <v>56</v>
      </c>
    </row>
    <row r="12" spans="1:10" ht="20.100000000000001" customHeight="1" x14ac:dyDescent="0.25">
      <c r="A12" s="10" t="s">
        <v>243</v>
      </c>
      <c r="B12" s="1" t="s">
        <v>34</v>
      </c>
      <c r="C12" s="1" t="s">
        <v>207</v>
      </c>
      <c r="D12" s="1" t="s">
        <v>208</v>
      </c>
      <c r="E12" s="1" t="s">
        <v>209</v>
      </c>
      <c r="F12" s="1" t="s">
        <v>210</v>
      </c>
      <c r="G12" s="1" t="s">
        <v>14</v>
      </c>
      <c r="H12" s="1">
        <v>234</v>
      </c>
      <c r="I12" s="40">
        <f>H12/340</f>
        <v>0.68823529411764706</v>
      </c>
      <c r="J12" s="1">
        <v>56</v>
      </c>
    </row>
    <row r="13" spans="1:10" ht="20.100000000000001" customHeight="1" x14ac:dyDescent="0.25">
      <c r="A13" s="10" t="s">
        <v>242</v>
      </c>
      <c r="B13" s="1" t="s">
        <v>211</v>
      </c>
      <c r="C13" s="1" t="s">
        <v>212</v>
      </c>
      <c r="D13" s="1" t="s">
        <v>213</v>
      </c>
      <c r="E13" s="1" t="s">
        <v>214</v>
      </c>
      <c r="F13" s="1" t="s">
        <v>215</v>
      </c>
      <c r="G13" s="1" t="s">
        <v>14</v>
      </c>
      <c r="H13" s="1">
        <v>227</v>
      </c>
      <c r="I13" s="40">
        <f>H13/340</f>
        <v>0.66764705882352937</v>
      </c>
      <c r="J13" s="1">
        <v>54</v>
      </c>
    </row>
    <row r="14" spans="1:10" ht="20.100000000000001" customHeight="1" x14ac:dyDescent="0.25">
      <c r="A14" s="30" t="s">
        <v>241</v>
      </c>
      <c r="B14" s="30" t="s">
        <v>24</v>
      </c>
      <c r="C14" s="30" t="s">
        <v>190</v>
      </c>
      <c r="D14" s="30" t="s">
        <v>191</v>
      </c>
      <c r="E14" s="30" t="s">
        <v>192</v>
      </c>
      <c r="F14" s="30" t="s">
        <v>193</v>
      </c>
      <c r="G14" s="30" t="s">
        <v>14</v>
      </c>
      <c r="H14" s="23">
        <v>210</v>
      </c>
      <c r="I14" s="40">
        <f>H14/340</f>
        <v>0.61764705882352944</v>
      </c>
      <c r="J14" s="23">
        <v>50</v>
      </c>
    </row>
    <row r="15" spans="1:10" ht="20.100000000000001" customHeight="1" x14ac:dyDescent="0.25">
      <c r="A15" s="10" t="s">
        <v>250</v>
      </c>
      <c r="B15" s="1" t="s">
        <v>202</v>
      </c>
      <c r="C15" s="1" t="s">
        <v>203</v>
      </c>
      <c r="D15" s="1" t="s">
        <v>204</v>
      </c>
      <c r="E15" s="1" t="s">
        <v>205</v>
      </c>
      <c r="F15" s="1" t="s">
        <v>206</v>
      </c>
      <c r="G15" s="1" t="s">
        <v>13</v>
      </c>
      <c r="H15" s="1">
        <v>231.5</v>
      </c>
      <c r="I15" s="40">
        <f>H15/340</f>
        <v>0.68088235294117649</v>
      </c>
      <c r="J15" s="1">
        <v>56</v>
      </c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Class 1 Prelim  17a</vt:lpstr>
      <vt:lpstr>Class 2 Prelim 19 Q</vt:lpstr>
      <vt:lpstr>Class 3 Novice 22 </vt:lpstr>
      <vt:lpstr>Class 4 Novice 37aQ</vt:lpstr>
      <vt:lpstr>Class 5 Ele 40</vt:lpstr>
      <vt:lpstr>Class 6 Ele 53 Q</vt:lpstr>
      <vt:lpstr>Class 7 Medium 61</vt:lpstr>
      <vt:lpstr>Class 9 AM85 Q</vt:lpstr>
      <vt:lpstr>Class 8 Med 73 Q</vt:lpstr>
      <vt:lpstr>Class 10 AM98 Q</vt:lpstr>
      <vt:lpstr>Class 11 Adv PYO</vt:lpstr>
      <vt:lpstr>Class 12 PSG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2021-04-28T18:53:22Z</cp:lastPrinted>
  <dcterms:created xsi:type="dcterms:W3CDTF">2019-10-07T12:12:15Z</dcterms:created>
  <dcterms:modified xsi:type="dcterms:W3CDTF">2022-05-01T09:36:47Z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