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298" documentId="8_{0C1AD3F9-33DA-4F9A-A8CA-E68B7C2031A4}" xr6:coauthVersionLast="47" xr6:coauthVersionMax="47" xr10:uidLastSave="{3AB9E98D-43B7-43D4-8D96-F56CEF9E4778}"/>
  <bookViews>
    <workbookView xWindow="-120" yWindow="-120" windowWidth="20730" windowHeight="11160" firstSheet="1" activeTab="4" xr2:uid="{00000000-000D-0000-FFFF-FFFF00000000}"/>
  </bookViews>
  <sheets>
    <sheet name="Class 1 Prelim  17a" sheetId="4" r:id="rId1"/>
    <sheet name="Class 2 Prelim 19 Q" sheetId="5" r:id="rId2"/>
    <sheet name="Class 3 Novice 22 " sheetId="6" r:id="rId3"/>
    <sheet name="Class 4 Novice 37aQ" sheetId="7" r:id="rId4"/>
    <sheet name="Class 5 Ele 40" sheetId="8" r:id="rId5"/>
    <sheet name="Class 6 Ele 53 Q" sheetId="9" r:id="rId6"/>
    <sheet name="Class 7 Medium 61" sheetId="10" r:id="rId7"/>
    <sheet name="Class 8 Med 73 Q" sheetId="11" r:id="rId8"/>
    <sheet name="Class 9 AM91 Q" sheetId="21" r:id="rId9"/>
    <sheet name="Class 10 AM98 Q" sheetId="12" r:id="rId10"/>
    <sheet name="Class 12 PSG Q" sheetId="23" r:id="rId11"/>
    <sheet name="Class 13 Inter I Q" sheetId="24" r:id="rId12"/>
    <sheet name="Class 14 Inter II" sheetId="25" r:id="rId13"/>
    <sheet name="Class 15 GP" sheetId="26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2" l="1"/>
  <c r="I12" i="12"/>
  <c r="I11" i="12"/>
  <c r="I13" i="12"/>
  <c r="I12" i="21"/>
  <c r="I11" i="21"/>
  <c r="I11" i="11"/>
  <c r="I13" i="11"/>
  <c r="I12" i="11"/>
  <c r="I11" i="26"/>
  <c r="I11" i="25"/>
  <c r="I12" i="23"/>
  <c r="I14" i="23"/>
  <c r="I13" i="23"/>
  <c r="I11" i="23"/>
  <c r="I12" i="24"/>
  <c r="I11" i="24"/>
  <c r="I12" i="10"/>
  <c r="I11" i="10"/>
  <c r="I13" i="9"/>
  <c r="I12" i="9"/>
  <c r="I15" i="9"/>
  <c r="I16" i="9"/>
  <c r="I14" i="9"/>
  <c r="I18" i="9"/>
  <c r="I17" i="9"/>
  <c r="I11" i="9"/>
  <c r="I16" i="8"/>
  <c r="I11" i="8"/>
  <c r="I14" i="8"/>
  <c r="I17" i="8"/>
  <c r="I13" i="8"/>
  <c r="I15" i="8"/>
  <c r="I18" i="8"/>
  <c r="I22" i="8"/>
  <c r="I21" i="8"/>
  <c r="I19" i="8"/>
  <c r="I20" i="8"/>
  <c r="I23" i="8"/>
  <c r="I12" i="8"/>
  <c r="I18" i="7"/>
  <c r="I19" i="7"/>
  <c r="I14" i="7"/>
  <c r="I17" i="7"/>
  <c r="I12" i="7"/>
  <c r="I15" i="7"/>
  <c r="I11" i="7"/>
  <c r="I16" i="7"/>
  <c r="I20" i="7"/>
  <c r="I13" i="7"/>
  <c r="I21" i="7"/>
  <c r="I16" i="6"/>
  <c r="I13" i="6"/>
  <c r="I11" i="6"/>
  <c r="I14" i="6"/>
  <c r="I17" i="6"/>
  <c r="I15" i="6"/>
  <c r="I12" i="6"/>
  <c r="I14" i="5"/>
  <c r="I15" i="5"/>
  <c r="I18" i="5"/>
  <c r="I12" i="5"/>
  <c r="I11" i="5"/>
  <c r="I17" i="5"/>
  <c r="I16" i="5"/>
  <c r="I20" i="5"/>
  <c r="I19" i="5"/>
  <c r="I13" i="5"/>
  <c r="I15" i="4"/>
  <c r="I17" i="4"/>
  <c r="I19" i="4"/>
  <c r="I13" i="4"/>
  <c r="I12" i="4"/>
  <c r="I18" i="4"/>
  <c r="I16" i="4"/>
  <c r="I20" i="4"/>
  <c r="I11" i="4"/>
  <c r="I14" i="4"/>
</calcChain>
</file>

<file path=xl/sharedStrings.xml><?xml version="1.0" encoding="utf-8"?>
<sst xmlns="http://schemas.openxmlformats.org/spreadsheetml/2006/main" count="789" uniqueCount="312">
  <si>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</si>
  <si>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</si>
  <si>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</si>
  <si>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</si>
  <si>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</si>
  <si>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</si>
  <si>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</si>
  <si>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</si>
  <si>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</si>
  <si>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</si>
  <si>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</si>
  <si>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</si>
  <si>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</si>
  <si>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</si>
  <si>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</si>
  <si>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</si>
  <si>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</si>
  <si>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</si>
  <si>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</si>
  <si>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</si>
  <si>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Total Points: 270</t>
  </si>
  <si>
    <t>Jessica Williams</t>
  </si>
  <si>
    <t>Test/Class : N37a / 4</t>
  </si>
  <si>
    <t>Time</t>
  </si>
  <si>
    <t>20</t>
  </si>
  <si>
    <t>17</t>
  </si>
  <si>
    <t>19</t>
  </si>
  <si>
    <t>8</t>
  </si>
  <si>
    <t>21</t>
  </si>
  <si>
    <t>12</t>
  </si>
  <si>
    <t xml:space="preserve">Time </t>
  </si>
  <si>
    <t>34</t>
  </si>
  <si>
    <t>3</t>
  </si>
  <si>
    <t>35</t>
  </si>
  <si>
    <t>6</t>
  </si>
  <si>
    <t>59196</t>
  </si>
  <si>
    <t>11</t>
  </si>
  <si>
    <t>7</t>
  </si>
  <si>
    <t>10</t>
  </si>
  <si>
    <t>31</t>
  </si>
  <si>
    <t>36</t>
  </si>
  <si>
    <t>15</t>
  </si>
  <si>
    <t>5</t>
  </si>
  <si>
    <t>14</t>
  </si>
  <si>
    <t>13</t>
  </si>
  <si>
    <t>24</t>
  </si>
  <si>
    <t>26</t>
  </si>
  <si>
    <t>30</t>
  </si>
  <si>
    <t>29</t>
  </si>
  <si>
    <t>32</t>
  </si>
  <si>
    <t>Venue : Brook Farm EC</t>
  </si>
  <si>
    <t>33</t>
  </si>
  <si>
    <t>16</t>
  </si>
  <si>
    <t>22</t>
  </si>
  <si>
    <t>23</t>
  </si>
  <si>
    <t>25</t>
  </si>
  <si>
    <t>27</t>
  </si>
  <si>
    <t>28</t>
  </si>
  <si>
    <t>4</t>
  </si>
  <si>
    <t>9</t>
  </si>
  <si>
    <t>Westoak Malbec</t>
  </si>
  <si>
    <t>Test/Class : 3 /N22</t>
  </si>
  <si>
    <t xml:space="preserve">Test/Class : E40 /5 </t>
  </si>
  <si>
    <t>Total Points: 310</t>
  </si>
  <si>
    <t>Test/Class : 6 / E53</t>
  </si>
  <si>
    <t>Total Points: 340</t>
  </si>
  <si>
    <t xml:space="preserve">Judge(s) : Graham Andrews  </t>
  </si>
  <si>
    <t>Test/Class : 7 / M61</t>
  </si>
  <si>
    <t>Test/Class : M73 / 8</t>
  </si>
  <si>
    <t>Sarah Turner</t>
  </si>
  <si>
    <t>95974</t>
  </si>
  <si>
    <t>Suzanne Dipple</t>
  </si>
  <si>
    <t>37</t>
  </si>
  <si>
    <t>46</t>
  </si>
  <si>
    <t>Sarah Prentice</t>
  </si>
  <si>
    <t>1023538</t>
  </si>
  <si>
    <t>41</t>
  </si>
  <si>
    <t>52</t>
  </si>
  <si>
    <t>43</t>
  </si>
  <si>
    <t>45</t>
  </si>
  <si>
    <t>42</t>
  </si>
  <si>
    <t>Event Type : BD Reg I-GP</t>
  </si>
  <si>
    <t>2</t>
  </si>
  <si>
    <t>51</t>
  </si>
  <si>
    <t>53</t>
  </si>
  <si>
    <t xml:space="preserve">Judge(s) : Anita Darken   </t>
  </si>
  <si>
    <t>73776</t>
  </si>
  <si>
    <t>Bethany Blaik</t>
  </si>
  <si>
    <t>402415</t>
  </si>
  <si>
    <t>44</t>
  </si>
  <si>
    <t>Hilary French</t>
  </si>
  <si>
    <t>268585</t>
  </si>
  <si>
    <t>Adaeus</t>
  </si>
  <si>
    <t>1833463</t>
  </si>
  <si>
    <t>Event Type : Reg BD I - GP</t>
  </si>
  <si>
    <t>Tracey Nelson</t>
  </si>
  <si>
    <t>47</t>
  </si>
  <si>
    <t>38</t>
  </si>
  <si>
    <t>40</t>
  </si>
  <si>
    <t xml:space="preserve">Judge(s) : Anita Darken </t>
  </si>
  <si>
    <t>Test/Class : PSG / 12</t>
  </si>
  <si>
    <t>Test/Class : Inter I / 13</t>
  </si>
  <si>
    <t>48</t>
  </si>
  <si>
    <t>Test/Class : Inter II / 14</t>
  </si>
  <si>
    <t xml:space="preserve">Judge(s) : Anita Darken  </t>
  </si>
  <si>
    <t>Test/Class : GP / 15</t>
  </si>
  <si>
    <t>39</t>
  </si>
  <si>
    <t xml:space="preserve">Place </t>
  </si>
  <si>
    <t>Start Date : 28 October 2022</t>
  </si>
  <si>
    <t>Judge(s) : Penny Judd</t>
  </si>
  <si>
    <t>Liz Warr</t>
  </si>
  <si>
    <t>24953</t>
  </si>
  <si>
    <t>Bullfinches Senior Moment</t>
  </si>
  <si>
    <t>1947311</t>
  </si>
  <si>
    <t>Elise Ioannou</t>
  </si>
  <si>
    <t>1921501</t>
  </si>
  <si>
    <t>Jacandro</t>
  </si>
  <si>
    <t>1944352</t>
  </si>
  <si>
    <t>Liz Aelberry</t>
  </si>
  <si>
    <t>1918439</t>
  </si>
  <si>
    <t>Anlyn Ed</t>
  </si>
  <si>
    <t>1940055</t>
  </si>
  <si>
    <t>Samantha Thompson</t>
  </si>
  <si>
    <t>1513360</t>
  </si>
  <si>
    <t>Undercover by B &amp; N Z</t>
  </si>
  <si>
    <t>1947386</t>
  </si>
  <si>
    <t>Adam Smyth</t>
  </si>
  <si>
    <t>189057</t>
  </si>
  <si>
    <t>Feintime</t>
  </si>
  <si>
    <t>ABBOTTSVALE DARCEY</t>
  </si>
  <si>
    <t>1947304</t>
  </si>
  <si>
    <t>88269</t>
  </si>
  <si>
    <t>Divine spear</t>
  </si>
  <si>
    <t>1941331</t>
  </si>
  <si>
    <t>Mary Whittingham</t>
  </si>
  <si>
    <t>307432</t>
  </si>
  <si>
    <t>Matthroy Thomas</t>
  </si>
  <si>
    <t>1947891</t>
  </si>
  <si>
    <t>Paula Wilson</t>
  </si>
  <si>
    <t>1415021</t>
  </si>
  <si>
    <t>Tinraher Clover</t>
  </si>
  <si>
    <t>1943370</t>
  </si>
  <si>
    <t>Carrie Sherriff</t>
  </si>
  <si>
    <t>1915258</t>
  </si>
  <si>
    <t>Counter Attack</t>
  </si>
  <si>
    <t>1935963</t>
  </si>
  <si>
    <t>Zafiro J</t>
  </si>
  <si>
    <t>1940948</t>
  </si>
  <si>
    <t>Starlans Sugar Ray</t>
  </si>
  <si>
    <t>1947837</t>
  </si>
  <si>
    <t>Sasha Hurwitz</t>
  </si>
  <si>
    <t>1944262</t>
  </si>
  <si>
    <t>Bambi II</t>
  </si>
  <si>
    <t>Valerie Ross</t>
  </si>
  <si>
    <t>1918798</t>
  </si>
  <si>
    <t>Ziggi IX</t>
  </si>
  <si>
    <t>1940602</t>
  </si>
  <si>
    <t>julie horton</t>
  </si>
  <si>
    <t>Debbie Bond</t>
  </si>
  <si>
    <t>1510123</t>
  </si>
  <si>
    <t>Liz do Carrefe</t>
  </si>
  <si>
    <t>1947368</t>
  </si>
  <si>
    <t>Olivia Stafford</t>
  </si>
  <si>
    <t>269956</t>
  </si>
  <si>
    <t>Wexford of Bellhouse</t>
  </si>
  <si>
    <t>1932789</t>
  </si>
  <si>
    <t>Topwood Merlin</t>
  </si>
  <si>
    <t>173284</t>
  </si>
  <si>
    <t>Rachel Barbrook</t>
  </si>
  <si>
    <t>402438</t>
  </si>
  <si>
    <t>Happy hour</t>
  </si>
  <si>
    <t>1833181</t>
  </si>
  <si>
    <t>Sue Maddocks</t>
  </si>
  <si>
    <t>196282</t>
  </si>
  <si>
    <t>Felino Premium</t>
  </si>
  <si>
    <t>1942599</t>
  </si>
  <si>
    <t>403124</t>
  </si>
  <si>
    <t>Sanson De Ligero</t>
  </si>
  <si>
    <t>1945617</t>
  </si>
  <si>
    <t>52973</t>
  </si>
  <si>
    <t>Annette Scott</t>
  </si>
  <si>
    <t>13110</t>
  </si>
  <si>
    <t>Jackpots Playboy</t>
  </si>
  <si>
    <t>1938269</t>
  </si>
  <si>
    <t>Daisy Adamson</t>
  </si>
  <si>
    <t>1919997</t>
  </si>
  <si>
    <t>Sugar Rush I</t>
  </si>
  <si>
    <t>1942376</t>
  </si>
  <si>
    <t>Carol O'Brien</t>
  </si>
  <si>
    <t>172588</t>
  </si>
  <si>
    <t>Ladies Wish</t>
  </si>
  <si>
    <t>1536084</t>
  </si>
  <si>
    <t>Tamsin Drew</t>
  </si>
  <si>
    <t>367451</t>
  </si>
  <si>
    <t>123455</t>
  </si>
  <si>
    <t>Louise Clark</t>
  </si>
  <si>
    <t>15040</t>
  </si>
  <si>
    <t>Dimaggio's Hit</t>
  </si>
  <si>
    <t>1930043</t>
  </si>
  <si>
    <t>Gillian Portus</t>
  </si>
  <si>
    <t>215759</t>
  </si>
  <si>
    <t>Sandro Son RHF</t>
  </si>
  <si>
    <t>1941811</t>
  </si>
  <si>
    <t>Rachel Scott</t>
  </si>
  <si>
    <t>1912209</t>
  </si>
  <si>
    <t>Showgirl Madonna</t>
  </si>
  <si>
    <t>1943432</t>
  </si>
  <si>
    <t>Imogen Smith</t>
  </si>
  <si>
    <t>1710985</t>
  </si>
  <si>
    <t>Cinja</t>
  </si>
  <si>
    <t>1431535</t>
  </si>
  <si>
    <t>Alice Begg</t>
  </si>
  <si>
    <t>401418</t>
  </si>
  <si>
    <t>J'adore II</t>
  </si>
  <si>
    <t>1833945</t>
  </si>
  <si>
    <t>Kerry White</t>
  </si>
  <si>
    <t>348414</t>
  </si>
  <si>
    <t>Demirela Daisy</t>
  </si>
  <si>
    <t>1735657</t>
  </si>
  <si>
    <t>Jasmin Palmer</t>
  </si>
  <si>
    <t>1920604</t>
  </si>
  <si>
    <t>Pencarder Red Ruby</t>
  </si>
  <si>
    <t>1943185</t>
  </si>
  <si>
    <t>49</t>
  </si>
  <si>
    <t>Sarah Walden</t>
  </si>
  <si>
    <t>1923562</t>
  </si>
  <si>
    <t>Phantan</t>
  </si>
  <si>
    <t>1947410</t>
  </si>
  <si>
    <t>Joanna Cameron</t>
  </si>
  <si>
    <t>132624</t>
  </si>
  <si>
    <t>Diamonte Rose</t>
  </si>
  <si>
    <t>1943090</t>
  </si>
  <si>
    <t>Judge(s) : Graham Andrews</t>
  </si>
  <si>
    <t xml:space="preserve">Judge(s) : Graham Andrews </t>
  </si>
  <si>
    <t>ABBOTTSVALE RHUMOUR</t>
  </si>
  <si>
    <t>1941275</t>
  </si>
  <si>
    <t>Rachel Ovens</t>
  </si>
  <si>
    <t>285102</t>
  </si>
  <si>
    <t>Skysurfers</t>
  </si>
  <si>
    <t>1935701</t>
  </si>
  <si>
    <t>Eastwood II</t>
  </si>
  <si>
    <t>1534492</t>
  </si>
  <si>
    <t>Test/Class : AM91 / 9</t>
  </si>
  <si>
    <t>Kirsten Mayne</t>
  </si>
  <si>
    <t>120944</t>
  </si>
  <si>
    <t>Waverley dancing in the dark</t>
  </si>
  <si>
    <t>1931466</t>
  </si>
  <si>
    <t>Test/Class : AM 98 / 10</t>
  </si>
  <si>
    <t>Gluckauf</t>
  </si>
  <si>
    <t>61078</t>
  </si>
  <si>
    <t>Lauren Taylor</t>
  </si>
  <si>
    <t>1923697</t>
  </si>
  <si>
    <t>Korslunds Depardieu</t>
  </si>
  <si>
    <t>1941658</t>
  </si>
  <si>
    <t>Alex Lees</t>
  </si>
  <si>
    <t>403643</t>
  </si>
  <si>
    <t>Bakkegardens Monty</t>
  </si>
  <si>
    <t>42468</t>
  </si>
  <si>
    <t>Sarah Williams</t>
  </si>
  <si>
    <t>42005</t>
  </si>
  <si>
    <t>Fighting Boy</t>
  </si>
  <si>
    <t>1433783</t>
  </si>
  <si>
    <t>Georgina Howard</t>
  </si>
  <si>
    <t>87890</t>
  </si>
  <si>
    <t>Capri</t>
  </si>
  <si>
    <t>1631458</t>
  </si>
  <si>
    <t>Fighting boy</t>
  </si>
  <si>
    <t>143 3783</t>
  </si>
  <si>
    <t>Redhill ilisit</t>
  </si>
  <si>
    <t>1937207</t>
  </si>
  <si>
    <t>Casanova lds</t>
  </si>
  <si>
    <t>Tbc</t>
  </si>
  <si>
    <t xml:space="preserve">Total Points: 340 </t>
  </si>
  <si>
    <t>Nicola Bell</t>
  </si>
  <si>
    <t>65773</t>
  </si>
  <si>
    <t>Don Caledonia</t>
  </si>
  <si>
    <t>52730</t>
  </si>
  <si>
    <t>Total Points: 460</t>
  </si>
  <si>
    <t>50</t>
  </si>
  <si>
    <t>Eduardo</t>
  </si>
  <si>
    <t>47323</t>
  </si>
  <si>
    <t xml:space="preserve">Silver </t>
  </si>
  <si>
    <t>1G (1st)</t>
  </si>
  <si>
    <t>2G (2nd=)</t>
  </si>
  <si>
    <t>3G</t>
  </si>
  <si>
    <t>4G</t>
  </si>
  <si>
    <t>1S (2nd=)</t>
  </si>
  <si>
    <t>2S</t>
  </si>
  <si>
    <t>3S</t>
  </si>
  <si>
    <t>4S</t>
  </si>
  <si>
    <t>1B</t>
  </si>
  <si>
    <t>2B</t>
  </si>
  <si>
    <t>1G )1st)</t>
  </si>
  <si>
    <t>2G (2nd)</t>
  </si>
  <si>
    <t>1S</t>
  </si>
  <si>
    <t>3B</t>
  </si>
  <si>
    <t>5S</t>
  </si>
  <si>
    <t>6S</t>
  </si>
  <si>
    <t>Guapero II</t>
  </si>
  <si>
    <t>1G (2nd)</t>
  </si>
  <si>
    <t>1S (1st)</t>
  </si>
  <si>
    <t>7S</t>
  </si>
  <si>
    <t>8S</t>
  </si>
  <si>
    <t>9S</t>
  </si>
  <si>
    <t>1G</t>
  </si>
  <si>
    <t>2G</t>
  </si>
  <si>
    <t>RET</t>
  </si>
  <si>
    <t>4B</t>
  </si>
  <si>
    <t>2S (2nd)</t>
  </si>
  <si>
    <t>1B (3rd)</t>
  </si>
  <si>
    <t>Total Points: 390</t>
  </si>
  <si>
    <t>Total Points: 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</si>
</sst>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Border="1"/>
    <xf numFmtId="0" fontId="2" fillId="0" borderId="0" xfId="1" applyFont="1"/>
    <xf numFmtId="0" fontId="4" fillId="0" borderId="0" xfId="0" applyFont="1"/>
    <xf numFmtId="0" fontId="6" fillId="2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20" fontId="0" fillId="0" borderId="1" xfId="0" applyNumberForma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20" fontId="8" fillId="0" borderId="1" xfId="0" applyNumberFormat="1" applyFont="1" applyBorder="1" applyAlignment="1">
      <alignment horizontal="left"/>
    </xf>
    <xf numFmtId="0" fontId="8" fillId="0" borderId="1" xfId="0" applyFont="1" applyBorder="1"/>
    <xf numFmtId="10" fontId="8" fillId="0" borderId="1" xfId="0" applyNumberFormat="1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6" fillId="2" borderId="1" xfId="1" applyFont="1" applyFill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9" fillId="3" borderId="1" xfId="1" applyFont="1" applyFill="1" applyBorder="1" applyAlignment="1">
      <alignment horizontal="right"/>
    </xf>
    <xf numFmtId="0" fontId="9" fillId="0" borderId="1" xfId="1" applyFont="1" applyBorder="1" applyAlignment="1">
      <alignment horizontal="right"/>
    </xf>
    <xf numFmtId="10" fontId="9" fillId="0" borderId="1" xfId="1" applyNumberFormat="1" applyFont="1" applyBorder="1" applyAlignment="1">
      <alignment horizontal="right"/>
    </xf>
    <xf numFmtId="0" fontId="9" fillId="3" borderId="1" xfId="1" applyFont="1" applyFill="1" applyBorder="1" applyAlignment="1">
      <alignment horizontal="left"/>
    </xf>
    <xf numFmtId="10" fontId="9" fillId="3" borderId="1" xfId="1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topLeftCell="A4" workbookViewId="0">
      <selection activeCell="F13" sqref="F13"/>
    </sheetView>
  </sheetViews>
  <sheetFormatPr defaultRowHeight="15" x14ac:dyDescent="0.25"/>
  <cols>
    <col min="1" max="1" width="10.28515625" customWidth="1"/>
    <col min="3" max="3" width="24.28515625" customWidth="1"/>
    <col min="5" max="5" width="30.42578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81</v>
      </c>
    </row>
    <row r="4" spans="1:10" ht="18.75" x14ac:dyDescent="0.3">
      <c r="A4" s="3" t="s">
        <v>108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109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0.100000000000001" customHeight="1" x14ac:dyDescent="0.25">
      <c r="A10" s="9" t="s">
        <v>107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9" t="s">
        <v>6</v>
      </c>
      <c r="H10" s="9" t="s">
        <v>7</v>
      </c>
      <c r="I10" s="9" t="s">
        <v>8</v>
      </c>
      <c r="J10" s="9" t="s">
        <v>9</v>
      </c>
    </row>
    <row r="11" spans="1:10" ht="20.100000000000001" customHeight="1" x14ac:dyDescent="0.25">
      <c r="A11" s="13" t="s">
        <v>282</v>
      </c>
      <c r="B11" s="14" t="s">
        <v>51</v>
      </c>
      <c r="C11" s="14" t="s">
        <v>95</v>
      </c>
      <c r="D11" s="14" t="s">
        <v>86</v>
      </c>
      <c r="E11" s="14" t="s">
        <v>146</v>
      </c>
      <c r="F11" s="14" t="s">
        <v>147</v>
      </c>
      <c r="G11" s="14" t="s">
        <v>12</v>
      </c>
      <c r="H11" s="14">
        <v>206</v>
      </c>
      <c r="I11" s="15">
        <f t="shared" ref="I11:I20" si="0">H11/290</f>
        <v>0.71034482758620687</v>
      </c>
      <c r="J11" s="14">
        <v>71</v>
      </c>
    </row>
    <row r="12" spans="1:10" ht="20.100000000000001" customHeight="1" x14ac:dyDescent="0.25">
      <c r="A12" s="14" t="s">
        <v>283</v>
      </c>
      <c r="B12" s="14" t="s">
        <v>46</v>
      </c>
      <c r="C12" s="14" t="s">
        <v>69</v>
      </c>
      <c r="D12" s="14" t="s">
        <v>70</v>
      </c>
      <c r="E12" s="14" t="s">
        <v>129</v>
      </c>
      <c r="F12" s="14" t="s">
        <v>130</v>
      </c>
      <c r="G12" s="14" t="s">
        <v>12</v>
      </c>
      <c r="H12" s="14">
        <v>200</v>
      </c>
      <c r="I12" s="15">
        <f t="shared" si="0"/>
        <v>0.68965517241379315</v>
      </c>
      <c r="J12" s="14">
        <v>68</v>
      </c>
    </row>
    <row r="13" spans="1:10" ht="20.100000000000001" customHeight="1" x14ac:dyDescent="0.25">
      <c r="A13" s="14" t="s">
        <v>284</v>
      </c>
      <c r="B13" s="14" t="s">
        <v>72</v>
      </c>
      <c r="C13" s="14" t="s">
        <v>126</v>
      </c>
      <c r="D13" s="14" t="s">
        <v>127</v>
      </c>
      <c r="E13" s="14" t="s">
        <v>128</v>
      </c>
      <c r="F13" s="17">
        <v>1946618</v>
      </c>
      <c r="G13" s="14" t="s">
        <v>12</v>
      </c>
      <c r="H13" s="14">
        <v>190</v>
      </c>
      <c r="I13" s="15">
        <f t="shared" si="0"/>
        <v>0.65517241379310343</v>
      </c>
      <c r="J13" s="14">
        <v>66</v>
      </c>
    </row>
    <row r="14" spans="1:10" ht="20.100000000000001" customHeight="1" x14ac:dyDescent="0.25">
      <c r="A14" s="13" t="s">
        <v>285</v>
      </c>
      <c r="B14" s="14" t="s">
        <v>84</v>
      </c>
      <c r="C14" s="14" t="s">
        <v>110</v>
      </c>
      <c r="D14" s="14" t="s">
        <v>111</v>
      </c>
      <c r="E14" s="14" t="s">
        <v>112</v>
      </c>
      <c r="F14" s="14" t="s">
        <v>113</v>
      </c>
      <c r="G14" s="14" t="s">
        <v>12</v>
      </c>
      <c r="H14" s="14">
        <v>178</v>
      </c>
      <c r="I14" s="15">
        <f t="shared" si="0"/>
        <v>0.61379310344827587</v>
      </c>
      <c r="J14" s="14">
        <v>64</v>
      </c>
    </row>
    <row r="15" spans="1:10" ht="20.100000000000001" customHeight="1" x14ac:dyDescent="0.25">
      <c r="A15" s="14" t="s">
        <v>286</v>
      </c>
      <c r="B15" s="14" t="s">
        <v>54</v>
      </c>
      <c r="C15" s="14" t="s">
        <v>114</v>
      </c>
      <c r="D15" s="14" t="s">
        <v>115</v>
      </c>
      <c r="E15" s="14" t="s">
        <v>116</v>
      </c>
      <c r="F15" s="14" t="s">
        <v>117</v>
      </c>
      <c r="G15" s="14" t="s">
        <v>14</v>
      </c>
      <c r="H15" s="14">
        <v>200</v>
      </c>
      <c r="I15" s="15">
        <f t="shared" si="0"/>
        <v>0.68965517241379315</v>
      </c>
      <c r="J15" s="14">
        <v>68</v>
      </c>
    </row>
    <row r="16" spans="1:10" ht="20.100000000000001" customHeight="1" x14ac:dyDescent="0.25">
      <c r="A16" s="14" t="s">
        <v>287</v>
      </c>
      <c r="B16" s="14" t="s">
        <v>58</v>
      </c>
      <c r="C16" s="14" t="s">
        <v>138</v>
      </c>
      <c r="D16" s="14" t="s">
        <v>139</v>
      </c>
      <c r="E16" s="14" t="s">
        <v>140</v>
      </c>
      <c r="F16" s="14" t="s">
        <v>141</v>
      </c>
      <c r="G16" s="14" t="s">
        <v>14</v>
      </c>
      <c r="H16" s="14">
        <v>190.5</v>
      </c>
      <c r="I16" s="15">
        <f t="shared" si="0"/>
        <v>0.65689655172413797</v>
      </c>
      <c r="J16" s="14">
        <v>66</v>
      </c>
    </row>
    <row r="17" spans="1:10" ht="20.100000000000001" customHeight="1" x14ac:dyDescent="0.25">
      <c r="A17" s="14" t="s">
        <v>288</v>
      </c>
      <c r="B17" s="14" t="s">
        <v>33</v>
      </c>
      <c r="C17" s="14" t="s">
        <v>118</v>
      </c>
      <c r="D17" s="14" t="s">
        <v>119</v>
      </c>
      <c r="E17" s="14" t="s">
        <v>120</v>
      </c>
      <c r="F17" s="14" t="s">
        <v>121</v>
      </c>
      <c r="G17" s="14" t="s">
        <v>14</v>
      </c>
      <c r="H17" s="14">
        <v>188.5</v>
      </c>
      <c r="I17" s="15">
        <f t="shared" si="0"/>
        <v>0.65</v>
      </c>
      <c r="J17" s="14">
        <v>65</v>
      </c>
    </row>
    <row r="18" spans="1:10" ht="20.100000000000001" customHeight="1" x14ac:dyDescent="0.25">
      <c r="A18" s="14" t="s">
        <v>289</v>
      </c>
      <c r="B18" s="14" t="s">
        <v>47</v>
      </c>
      <c r="C18" s="14" t="s">
        <v>134</v>
      </c>
      <c r="D18" s="14" t="s">
        <v>135</v>
      </c>
      <c r="E18" s="14" t="s">
        <v>136</v>
      </c>
      <c r="F18" s="14" t="s">
        <v>137</v>
      </c>
      <c r="G18" s="14" t="s">
        <v>14</v>
      </c>
      <c r="H18" s="14">
        <v>170</v>
      </c>
      <c r="I18" s="15">
        <f t="shared" si="0"/>
        <v>0.58620689655172409</v>
      </c>
      <c r="J18" s="14">
        <v>61</v>
      </c>
    </row>
    <row r="19" spans="1:10" ht="20.100000000000001" customHeight="1" x14ac:dyDescent="0.25">
      <c r="A19" s="14" t="s">
        <v>290</v>
      </c>
      <c r="B19" s="14" t="s">
        <v>83</v>
      </c>
      <c r="C19" s="14" t="s">
        <v>122</v>
      </c>
      <c r="D19" s="14" t="s">
        <v>123</v>
      </c>
      <c r="E19" s="14" t="s">
        <v>124</v>
      </c>
      <c r="F19" s="14" t="s">
        <v>125</v>
      </c>
      <c r="G19" s="14" t="s">
        <v>13</v>
      </c>
      <c r="H19" s="14">
        <v>193</v>
      </c>
      <c r="I19" s="15">
        <f t="shared" si="0"/>
        <v>0.66551724137931034</v>
      </c>
      <c r="J19" s="14">
        <v>66</v>
      </c>
    </row>
    <row r="20" spans="1:10" ht="20.100000000000001" customHeight="1" x14ac:dyDescent="0.25">
      <c r="A20" s="14" t="s">
        <v>291</v>
      </c>
      <c r="B20" s="14" t="s">
        <v>82</v>
      </c>
      <c r="C20" s="14" t="s">
        <v>142</v>
      </c>
      <c r="D20" s="14" t="s">
        <v>143</v>
      </c>
      <c r="E20" s="14" t="s">
        <v>144</v>
      </c>
      <c r="F20" s="14" t="s">
        <v>145</v>
      </c>
      <c r="G20" s="14" t="s">
        <v>13</v>
      </c>
      <c r="H20" s="14">
        <v>190.5</v>
      </c>
      <c r="I20" s="15">
        <f t="shared" si="0"/>
        <v>0.65689655172413797</v>
      </c>
      <c r="J20" s="14">
        <v>65</v>
      </c>
    </row>
    <row r="21" spans="1:10" ht="20.100000000000001" customHeigh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20.100000000000001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</row>
  </sheetData>
  <sortState xmlns:xlrd2="http://schemas.microsoft.com/office/spreadsheetml/2017/richdata2" ref="A11:J20">
    <sortCondition ref="G11:G20" customList="Gold,Silver,Bronze"/>
    <sortCondition descending="1" ref="H11:H20"/>
    <sortCondition descending="1" ref="J11:J20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5"/>
  <sheetViews>
    <sheetView workbookViewId="0">
      <selection activeCell="B17" sqref="B17"/>
    </sheetView>
  </sheetViews>
  <sheetFormatPr defaultRowHeight="15" x14ac:dyDescent="0.25"/>
  <cols>
    <col min="3" max="3" width="19.85546875" customWidth="1"/>
    <col min="5" max="5" width="20.85546875" customWidth="1"/>
    <col min="8" max="8" width="11.42578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81</v>
      </c>
    </row>
    <row r="4" spans="1:10" ht="18.75" x14ac:dyDescent="0.3">
      <c r="A4" s="3" t="s">
        <v>108</v>
      </c>
    </row>
    <row r="5" spans="1:10" ht="18.75" x14ac:dyDescent="0.3">
      <c r="A5" s="3" t="s">
        <v>247</v>
      </c>
    </row>
    <row r="6" spans="1:10" ht="18.75" x14ac:dyDescent="0.3">
      <c r="A6" s="3" t="s">
        <v>311</v>
      </c>
    </row>
    <row r="7" spans="1:10" ht="18.75" x14ac:dyDescent="0.3">
      <c r="A7" s="3" t="s">
        <v>99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0.100000000000001" customHeight="1" x14ac:dyDescent="0.25">
      <c r="A10" s="9" t="s">
        <v>23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9" t="s">
        <v>6</v>
      </c>
      <c r="H10" s="9" t="s">
        <v>7</v>
      </c>
      <c r="I10" s="9" t="s">
        <v>8</v>
      </c>
      <c r="J10" s="9" t="s">
        <v>9</v>
      </c>
    </row>
    <row r="11" spans="1:10" ht="20.100000000000001" customHeight="1" x14ac:dyDescent="0.25">
      <c r="A11" s="14" t="s">
        <v>304</v>
      </c>
      <c r="B11" s="14" t="s">
        <v>29</v>
      </c>
      <c r="C11" s="14" t="s">
        <v>258</v>
      </c>
      <c r="D11" s="14" t="s">
        <v>259</v>
      </c>
      <c r="E11" s="14" t="s">
        <v>260</v>
      </c>
      <c r="F11" s="14" t="s">
        <v>261</v>
      </c>
      <c r="G11" s="14" t="s">
        <v>12</v>
      </c>
      <c r="H11" s="18">
        <v>248</v>
      </c>
      <c r="I11" s="20">
        <f>H11/380</f>
        <v>0.65263157894736845</v>
      </c>
      <c r="J11" s="18">
        <v>53</v>
      </c>
    </row>
    <row r="12" spans="1:10" ht="20.100000000000001" customHeight="1" x14ac:dyDescent="0.25">
      <c r="A12" s="14" t="s">
        <v>305</v>
      </c>
      <c r="B12" s="14" t="s">
        <v>98</v>
      </c>
      <c r="C12" s="14" t="s">
        <v>254</v>
      </c>
      <c r="D12" s="14" t="s">
        <v>255</v>
      </c>
      <c r="E12" s="14" t="s">
        <v>256</v>
      </c>
      <c r="F12" s="14" t="s">
        <v>257</v>
      </c>
      <c r="G12" s="14" t="s">
        <v>12</v>
      </c>
      <c r="H12" s="18">
        <v>247.5</v>
      </c>
      <c r="I12" s="20">
        <f>H12/380</f>
        <v>0.65131578947368418</v>
      </c>
      <c r="J12" s="18">
        <v>52</v>
      </c>
    </row>
    <row r="13" spans="1:10" ht="20.100000000000001" customHeight="1" x14ac:dyDescent="0.25">
      <c r="A13" s="14" t="s">
        <v>294</v>
      </c>
      <c r="B13" s="14" t="s">
        <v>41</v>
      </c>
      <c r="C13" s="14" t="s">
        <v>211</v>
      </c>
      <c r="D13" s="14" t="s">
        <v>212</v>
      </c>
      <c r="E13" s="14" t="s">
        <v>248</v>
      </c>
      <c r="F13" s="14" t="s">
        <v>249</v>
      </c>
      <c r="G13" s="14" t="s">
        <v>14</v>
      </c>
      <c r="H13" s="18">
        <v>259</v>
      </c>
      <c r="I13" s="20">
        <f>H13/380</f>
        <v>0.68157894736842106</v>
      </c>
      <c r="J13" s="18">
        <v>55</v>
      </c>
    </row>
    <row r="14" spans="1:10" ht="20.100000000000001" customHeight="1" x14ac:dyDescent="0.25">
      <c r="A14" s="14" t="s">
        <v>287</v>
      </c>
      <c r="B14" s="14" t="s">
        <v>32</v>
      </c>
      <c r="C14" s="14" t="s">
        <v>250</v>
      </c>
      <c r="D14" s="14" t="s">
        <v>251</v>
      </c>
      <c r="E14" s="14" t="s">
        <v>252</v>
      </c>
      <c r="F14" s="14" t="s">
        <v>253</v>
      </c>
      <c r="G14" s="14" t="s">
        <v>14</v>
      </c>
      <c r="H14" s="18">
        <v>240.5</v>
      </c>
      <c r="I14" s="20">
        <f>H14/380</f>
        <v>0.63289473684210529</v>
      </c>
      <c r="J14" s="18">
        <v>53</v>
      </c>
    </row>
    <row r="15" spans="1:10" ht="20.100000000000001" customHeight="1" x14ac:dyDescent="0.25">
      <c r="A15" s="14"/>
      <c r="B15" s="17"/>
      <c r="C15" s="14"/>
      <c r="D15" s="14"/>
      <c r="E15" s="14"/>
      <c r="F15" s="14"/>
      <c r="G15" s="14"/>
      <c r="H15" s="18"/>
      <c r="I15" s="18"/>
      <c r="J15" s="18"/>
    </row>
    <row r="23" spans="2:10" ht="18.75" x14ac:dyDescent="0.3">
      <c r="B23" s="26"/>
      <c r="C23" s="27"/>
      <c r="D23" s="27"/>
      <c r="E23" s="27"/>
      <c r="F23" s="27"/>
      <c r="G23" s="27"/>
      <c r="H23" s="27"/>
      <c r="I23" s="27"/>
      <c r="J23" s="27"/>
    </row>
    <row r="25" spans="2:10" ht="18.75" x14ac:dyDescent="0.3">
      <c r="B25" s="26"/>
      <c r="C25" s="26"/>
      <c r="D25" s="26"/>
      <c r="E25" s="26"/>
      <c r="F25" s="26"/>
      <c r="G25" s="26"/>
      <c r="H25" s="26"/>
      <c r="I25" s="26"/>
      <c r="J25" s="26"/>
    </row>
  </sheetData>
  <sortState xmlns:xlrd2="http://schemas.microsoft.com/office/spreadsheetml/2017/richdata2" ref="A11:J14">
    <sortCondition ref="G11:G14" customList="Gold,Silver,Bronze"/>
    <sortCondition descending="1" ref="H11:H14"/>
  </sortState>
  <mergeCells count="2">
    <mergeCell ref="B23:J23"/>
    <mergeCell ref="B25:J25"/>
  </mergeCells>
  <pageMargins left="0.7" right="0.7" top="0.75" bottom="0.75" header="0.3" footer="0.3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6"/>
  <sheetViews>
    <sheetView workbookViewId="0">
      <selection activeCell="A14" sqref="A14"/>
    </sheetView>
  </sheetViews>
  <sheetFormatPr defaultRowHeight="15" x14ac:dyDescent="0.25"/>
  <cols>
    <col min="3" max="3" width="18.5703125" customWidth="1"/>
    <col min="5" max="5" width="19" customWidth="1"/>
    <col min="6" max="6" width="12.8554687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81</v>
      </c>
    </row>
    <row r="4" spans="1:10" ht="18.75" x14ac:dyDescent="0.3">
      <c r="A4" s="3" t="s">
        <v>108</v>
      </c>
    </row>
    <row r="5" spans="1:10" ht="18.75" x14ac:dyDescent="0.3">
      <c r="A5" s="3" t="s">
        <v>100</v>
      </c>
    </row>
    <row r="6" spans="1:10" ht="18.75" x14ac:dyDescent="0.3">
      <c r="A6" s="3" t="s">
        <v>272</v>
      </c>
    </row>
    <row r="7" spans="1:10" ht="18.75" x14ac:dyDescent="0.3">
      <c r="A7" s="3" t="s">
        <v>99</v>
      </c>
    </row>
    <row r="10" spans="1:10" ht="20.100000000000001" customHeight="1" x14ac:dyDescent="0.25">
      <c r="A10" s="4" t="s">
        <v>23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4" t="s">
        <v>8</v>
      </c>
      <c r="J10" s="4" t="s">
        <v>9</v>
      </c>
    </row>
    <row r="11" spans="1:10" ht="20.100000000000001" customHeight="1" x14ac:dyDescent="0.25">
      <c r="A11" s="14" t="s">
        <v>304</v>
      </c>
      <c r="B11" s="14" t="s">
        <v>34</v>
      </c>
      <c r="C11" s="14" t="s">
        <v>262</v>
      </c>
      <c r="D11" s="14" t="s">
        <v>263</v>
      </c>
      <c r="E11" s="14" t="s">
        <v>264</v>
      </c>
      <c r="F11" s="14" t="s">
        <v>265</v>
      </c>
      <c r="G11" s="14" t="s">
        <v>12</v>
      </c>
      <c r="H11" s="17">
        <v>227.5</v>
      </c>
      <c r="I11" s="20">
        <f>H11/340</f>
        <v>0.66911764705882348</v>
      </c>
      <c r="J11" s="18">
        <v>13</v>
      </c>
    </row>
    <row r="12" spans="1:10" ht="20.100000000000001" customHeight="1" x14ac:dyDescent="0.25">
      <c r="A12" s="14" t="s">
        <v>305</v>
      </c>
      <c r="B12" s="14" t="s">
        <v>44</v>
      </c>
      <c r="C12" s="14" t="s">
        <v>258</v>
      </c>
      <c r="D12" s="14" t="s">
        <v>259</v>
      </c>
      <c r="E12" s="14" t="s">
        <v>266</v>
      </c>
      <c r="F12" s="14" t="s">
        <v>267</v>
      </c>
      <c r="G12" s="14" t="s">
        <v>12</v>
      </c>
      <c r="H12" s="24">
        <v>226.5</v>
      </c>
      <c r="I12" s="20">
        <f>H12/340</f>
        <v>0.66617647058823526</v>
      </c>
      <c r="J12" s="21">
        <v>14</v>
      </c>
    </row>
    <row r="13" spans="1:10" ht="20.100000000000001" customHeight="1" x14ac:dyDescent="0.25">
      <c r="A13" s="14" t="s">
        <v>294</v>
      </c>
      <c r="B13" s="14" t="s">
        <v>59</v>
      </c>
      <c r="C13" s="14" t="s">
        <v>168</v>
      </c>
      <c r="D13" s="17">
        <v>402428</v>
      </c>
      <c r="E13" s="14" t="s">
        <v>268</v>
      </c>
      <c r="F13" s="14" t="s">
        <v>269</v>
      </c>
      <c r="G13" s="14" t="s">
        <v>14</v>
      </c>
      <c r="H13" s="17">
        <v>223.5</v>
      </c>
      <c r="I13" s="20">
        <f>H13/340</f>
        <v>0.65735294117647058</v>
      </c>
      <c r="J13" s="18">
        <v>14</v>
      </c>
    </row>
    <row r="14" spans="1:10" ht="20.100000000000001" customHeight="1" x14ac:dyDescent="0.25">
      <c r="A14" s="14" t="s">
        <v>290</v>
      </c>
      <c r="B14" s="14" t="s">
        <v>31</v>
      </c>
      <c r="C14" s="14" t="s">
        <v>90</v>
      </c>
      <c r="D14" s="14" t="s">
        <v>91</v>
      </c>
      <c r="E14" s="14" t="s">
        <v>92</v>
      </c>
      <c r="F14" s="14" t="s">
        <v>93</v>
      </c>
      <c r="G14" s="14" t="s">
        <v>13</v>
      </c>
      <c r="H14" s="17">
        <v>208</v>
      </c>
      <c r="I14" s="20">
        <f>H14/340</f>
        <v>0.61176470588235299</v>
      </c>
      <c r="J14" s="18">
        <v>13</v>
      </c>
    </row>
    <row r="15" spans="1:10" ht="20.100000000000001" customHeight="1" x14ac:dyDescent="0.25">
      <c r="A15" s="14"/>
      <c r="B15" s="14"/>
      <c r="C15" s="14"/>
      <c r="D15" s="14"/>
      <c r="E15" s="14"/>
      <c r="F15" s="14"/>
      <c r="G15" s="14"/>
      <c r="H15" s="17"/>
      <c r="I15" s="18"/>
      <c r="J15" s="18"/>
    </row>
    <row r="16" spans="1:10" ht="20.100000000000001" customHeight="1" x14ac:dyDescent="0.25">
      <c r="A16" s="14"/>
      <c r="B16" s="14"/>
      <c r="C16" s="14"/>
      <c r="D16" s="14"/>
      <c r="E16" s="14"/>
      <c r="F16" s="14"/>
      <c r="G16" s="14"/>
      <c r="H16" s="17"/>
      <c r="I16" s="18"/>
      <c r="J16" s="18"/>
    </row>
  </sheetData>
  <sortState xmlns:xlrd2="http://schemas.microsoft.com/office/spreadsheetml/2017/richdata2" ref="A11:J14">
    <sortCondition ref="G11:G14" customList="Gold,Silver,Bronze"/>
  </sortState>
  <pageMargins left="0.7" right="0.7" top="0.75" bottom="0.75" header="0.3" footer="0.3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27544-AE33-4E9B-8393-246F0C97E114}">
  <dimension ref="A1:J13"/>
  <sheetViews>
    <sheetView workbookViewId="0">
      <selection activeCell="J12" sqref="J12"/>
    </sheetView>
  </sheetViews>
  <sheetFormatPr defaultRowHeight="15" x14ac:dyDescent="0.25"/>
  <cols>
    <col min="3" max="3" width="21.140625" customWidth="1"/>
    <col min="5" max="5" width="19.28515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81</v>
      </c>
    </row>
    <row r="4" spans="1:10" ht="18.75" x14ac:dyDescent="0.3">
      <c r="A4" s="3" t="s">
        <v>108</v>
      </c>
    </row>
    <row r="5" spans="1:10" ht="18.75" x14ac:dyDescent="0.3">
      <c r="A5" s="3" t="s">
        <v>101</v>
      </c>
    </row>
    <row r="6" spans="1:10" ht="18.75" x14ac:dyDescent="0.3">
      <c r="A6" s="3" t="s">
        <v>65</v>
      </c>
    </row>
    <row r="7" spans="1:10" ht="18.75" x14ac:dyDescent="0.3">
      <c r="A7" s="3" t="s">
        <v>85</v>
      </c>
    </row>
    <row r="10" spans="1:10" ht="20.100000000000001" customHeight="1" x14ac:dyDescent="0.25">
      <c r="A10" s="4" t="s">
        <v>23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4" t="s">
        <v>8</v>
      </c>
      <c r="J10" s="4" t="s">
        <v>9</v>
      </c>
    </row>
    <row r="11" spans="1:10" ht="20.100000000000001" customHeight="1" x14ac:dyDescent="0.25">
      <c r="A11" s="14" t="s">
        <v>304</v>
      </c>
      <c r="B11" s="14" t="s">
        <v>28</v>
      </c>
      <c r="C11" s="14" t="s">
        <v>243</v>
      </c>
      <c r="D11" s="14" t="s">
        <v>244</v>
      </c>
      <c r="E11" s="14" t="s">
        <v>270</v>
      </c>
      <c r="F11" s="14" t="s">
        <v>271</v>
      </c>
      <c r="G11" s="14" t="s">
        <v>12</v>
      </c>
      <c r="H11" s="18">
        <v>227</v>
      </c>
      <c r="I11" s="20">
        <f>H11/340</f>
        <v>0.66764705882352937</v>
      </c>
      <c r="J11" s="18">
        <v>14</v>
      </c>
    </row>
    <row r="12" spans="1:10" ht="20.100000000000001" customHeight="1" x14ac:dyDescent="0.25">
      <c r="A12" s="14" t="s">
        <v>294</v>
      </c>
      <c r="B12" s="14" t="s">
        <v>34</v>
      </c>
      <c r="C12" s="14" t="s">
        <v>262</v>
      </c>
      <c r="D12" s="14" t="s">
        <v>263</v>
      </c>
      <c r="E12" s="14" t="s">
        <v>264</v>
      </c>
      <c r="F12" s="14" t="s">
        <v>265</v>
      </c>
      <c r="G12" s="14" t="s">
        <v>281</v>
      </c>
      <c r="H12" s="21">
        <v>225.5</v>
      </c>
      <c r="I12" s="20">
        <f>H12/340</f>
        <v>0.66323529411764703</v>
      </c>
      <c r="J12" s="21">
        <v>14</v>
      </c>
    </row>
    <row r="13" spans="1:10" ht="20.100000000000001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</row>
  </sheetData>
  <pageMargins left="0.7" right="0.7" top="0.75" bottom="0.75" header="0.3" footer="0.3"/>
  <pageSetup paperSize="9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B48E7-15C9-4898-B37B-8CEB0C948A10}">
  <dimension ref="A1:J11"/>
  <sheetViews>
    <sheetView workbookViewId="0">
      <selection activeCell="I11" sqref="I11"/>
    </sheetView>
  </sheetViews>
  <sheetFormatPr defaultRowHeight="15" x14ac:dyDescent="0.25"/>
  <cols>
    <col min="3" max="3" width="17.85546875" customWidth="1"/>
    <col min="5" max="5" width="17.28515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81</v>
      </c>
    </row>
    <row r="4" spans="1:10" ht="18.75" x14ac:dyDescent="0.3">
      <c r="A4" s="3" t="s">
        <v>108</v>
      </c>
    </row>
    <row r="5" spans="1:10" ht="18.75" x14ac:dyDescent="0.3">
      <c r="A5" s="3" t="s">
        <v>103</v>
      </c>
    </row>
    <row r="6" spans="1:10" ht="18.75" x14ac:dyDescent="0.3">
      <c r="A6" s="3" t="s">
        <v>65</v>
      </c>
    </row>
    <row r="7" spans="1:10" ht="18.75" x14ac:dyDescent="0.3">
      <c r="A7" s="3" t="s">
        <v>104</v>
      </c>
    </row>
    <row r="10" spans="1:10" ht="20.100000000000001" customHeight="1" x14ac:dyDescent="0.25">
      <c r="A10" s="4" t="s">
        <v>23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4" t="s">
        <v>8</v>
      </c>
      <c r="J10" s="4" t="s">
        <v>9</v>
      </c>
    </row>
    <row r="11" spans="1:10" ht="20.100000000000001" customHeight="1" x14ac:dyDescent="0.25">
      <c r="A11" s="14" t="s">
        <v>294</v>
      </c>
      <c r="B11" s="14" t="s">
        <v>52</v>
      </c>
      <c r="C11" s="14" t="s">
        <v>273</v>
      </c>
      <c r="D11" s="14" t="s">
        <v>274</v>
      </c>
      <c r="E11" s="14" t="s">
        <v>275</v>
      </c>
      <c r="F11" s="14" t="s">
        <v>276</v>
      </c>
      <c r="G11" s="14" t="s">
        <v>14</v>
      </c>
      <c r="H11" s="17">
        <v>209.5</v>
      </c>
      <c r="I11" s="25">
        <f>H11/340</f>
        <v>0.61617647058823533</v>
      </c>
      <c r="J11" s="17">
        <v>14</v>
      </c>
    </row>
  </sheetData>
  <pageMargins left="0.7" right="0.7" top="0.75" bottom="0.75" header="0.3" footer="0.3"/>
  <pageSetup paperSize="9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F314C-695A-4650-847B-738B3DF22236}">
  <dimension ref="A1:J12"/>
  <sheetViews>
    <sheetView workbookViewId="0">
      <selection activeCell="J11" sqref="J11"/>
    </sheetView>
  </sheetViews>
  <sheetFormatPr defaultRowHeight="15" x14ac:dyDescent="0.25"/>
  <cols>
    <col min="3" max="3" width="16.7109375" customWidth="1"/>
    <col min="5" max="5" width="12.140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81</v>
      </c>
    </row>
    <row r="4" spans="1:10" ht="18.75" x14ac:dyDescent="0.3">
      <c r="A4" s="3" t="s">
        <v>108</v>
      </c>
    </row>
    <row r="5" spans="1:10" ht="18.75" x14ac:dyDescent="0.3">
      <c r="A5" s="3" t="s">
        <v>105</v>
      </c>
    </row>
    <row r="6" spans="1:10" ht="18.75" x14ac:dyDescent="0.3">
      <c r="A6" s="3" t="s">
        <v>277</v>
      </c>
    </row>
    <row r="7" spans="1:10" ht="18.75" x14ac:dyDescent="0.3">
      <c r="A7" s="3" t="s">
        <v>104</v>
      </c>
    </row>
    <row r="10" spans="1:10" ht="20.100000000000001" customHeight="1" x14ac:dyDescent="0.25">
      <c r="A10" s="9" t="s">
        <v>23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9" t="s">
        <v>6</v>
      </c>
      <c r="H10" s="9" t="s">
        <v>7</v>
      </c>
      <c r="I10" s="9" t="s">
        <v>8</v>
      </c>
      <c r="J10" s="9" t="s">
        <v>9</v>
      </c>
    </row>
    <row r="11" spans="1:10" ht="20.100000000000001" customHeight="1" x14ac:dyDescent="0.25">
      <c r="A11" s="14" t="s">
        <v>304</v>
      </c>
      <c r="B11" s="14" t="s">
        <v>278</v>
      </c>
      <c r="C11" s="14" t="s">
        <v>69</v>
      </c>
      <c r="D11" s="14" t="s">
        <v>70</v>
      </c>
      <c r="E11" s="14" t="s">
        <v>279</v>
      </c>
      <c r="F11" s="14" t="s">
        <v>280</v>
      </c>
      <c r="G11" s="14" t="s">
        <v>12</v>
      </c>
      <c r="H11" s="14">
        <v>302</v>
      </c>
      <c r="I11" s="15">
        <f>H11/460</f>
        <v>0.65652173913043477</v>
      </c>
      <c r="J11" s="14">
        <v>15</v>
      </c>
    </row>
    <row r="12" spans="1:10" ht="20.100000000000001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</row>
  </sheetData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topLeftCell="A7" workbookViewId="0">
      <selection activeCell="F12" sqref="F12"/>
    </sheetView>
  </sheetViews>
  <sheetFormatPr defaultRowHeight="15" x14ac:dyDescent="0.25"/>
  <cols>
    <col min="1" max="2" width="9.28515625" bestFit="1" customWidth="1"/>
    <col min="3" max="3" width="20.7109375" customWidth="1"/>
    <col min="4" max="4" width="9.5703125" customWidth="1"/>
    <col min="5" max="5" width="25.42578125" customWidth="1"/>
    <col min="11" max="11" width="12.140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81</v>
      </c>
    </row>
    <row r="4" spans="1:10" ht="18.75" x14ac:dyDescent="0.3">
      <c r="A4" s="3" t="s">
        <v>108</v>
      </c>
    </row>
    <row r="5" spans="1:10" ht="18.75" x14ac:dyDescent="0.3">
      <c r="A5" s="3" t="s">
        <v>17</v>
      </c>
    </row>
    <row r="6" spans="1:10" ht="18.75" x14ac:dyDescent="0.3">
      <c r="A6" s="3" t="s">
        <v>18</v>
      </c>
    </row>
    <row r="7" spans="1:10" ht="18.75" x14ac:dyDescent="0.3">
      <c r="A7" s="3" t="s">
        <v>66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0.100000000000001" customHeight="1" x14ac:dyDescent="0.25">
      <c r="A10" s="9" t="s">
        <v>30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9" t="s">
        <v>6</v>
      </c>
      <c r="H10" s="9" t="s">
        <v>7</v>
      </c>
      <c r="I10" s="9" t="s">
        <v>8</v>
      </c>
      <c r="J10" s="9" t="s">
        <v>9</v>
      </c>
    </row>
    <row r="11" spans="1:10" ht="20.100000000000001" customHeight="1" x14ac:dyDescent="0.25">
      <c r="A11" s="14" t="s">
        <v>292</v>
      </c>
      <c r="B11" s="14" t="s">
        <v>46</v>
      </c>
      <c r="C11" s="14" t="s">
        <v>69</v>
      </c>
      <c r="D11" s="14" t="s">
        <v>70</v>
      </c>
      <c r="E11" s="14" t="s">
        <v>129</v>
      </c>
      <c r="F11" s="14" t="s">
        <v>130</v>
      </c>
      <c r="G11" s="14" t="s">
        <v>12</v>
      </c>
      <c r="H11" s="14">
        <v>169.5</v>
      </c>
      <c r="I11" s="15">
        <f t="shared" ref="I11:I18" si="0">H11/240</f>
        <v>0.70625000000000004</v>
      </c>
      <c r="J11" s="14">
        <v>72</v>
      </c>
    </row>
    <row r="12" spans="1:10" ht="20.100000000000001" customHeight="1" x14ac:dyDescent="0.25">
      <c r="A12" s="14" t="s">
        <v>293</v>
      </c>
      <c r="B12" s="14" t="s">
        <v>72</v>
      </c>
      <c r="C12" s="14" t="s">
        <v>126</v>
      </c>
      <c r="D12" s="14" t="s">
        <v>127</v>
      </c>
      <c r="E12" s="14" t="s">
        <v>128</v>
      </c>
      <c r="F12" s="17">
        <v>1946618</v>
      </c>
      <c r="G12" s="14" t="s">
        <v>12</v>
      </c>
      <c r="H12" s="14">
        <v>165.5</v>
      </c>
      <c r="I12" s="15">
        <f t="shared" si="0"/>
        <v>0.68958333333333333</v>
      </c>
      <c r="J12" s="14">
        <v>71</v>
      </c>
    </row>
    <row r="13" spans="1:10" ht="20.100000000000001" customHeight="1" x14ac:dyDescent="0.25">
      <c r="A13" s="13" t="s">
        <v>284</v>
      </c>
      <c r="B13" s="14" t="s">
        <v>84</v>
      </c>
      <c r="C13" s="14" t="s">
        <v>110</v>
      </c>
      <c r="D13" s="14" t="s">
        <v>111</v>
      </c>
      <c r="E13" s="14" t="s">
        <v>112</v>
      </c>
      <c r="F13" s="14" t="s">
        <v>113</v>
      </c>
      <c r="G13" s="14" t="s">
        <v>12</v>
      </c>
      <c r="H13" s="14">
        <v>145.5</v>
      </c>
      <c r="I13" s="15">
        <f t="shared" si="0"/>
        <v>0.60624999999999996</v>
      </c>
      <c r="J13" s="14">
        <v>61</v>
      </c>
    </row>
    <row r="14" spans="1:10" ht="20.100000000000001" customHeight="1" x14ac:dyDescent="0.25">
      <c r="A14" s="14" t="s">
        <v>294</v>
      </c>
      <c r="B14" s="14" t="s">
        <v>54</v>
      </c>
      <c r="C14" s="14" t="s">
        <v>114</v>
      </c>
      <c r="D14" s="14" t="s">
        <v>115</v>
      </c>
      <c r="E14" s="14" t="s">
        <v>116</v>
      </c>
      <c r="F14" s="14" t="s">
        <v>117</v>
      </c>
      <c r="G14" s="14" t="s">
        <v>14</v>
      </c>
      <c r="H14" s="14">
        <v>163</v>
      </c>
      <c r="I14" s="15">
        <f t="shared" si="0"/>
        <v>0.6791666666666667</v>
      </c>
      <c r="J14" s="14">
        <v>68</v>
      </c>
    </row>
    <row r="15" spans="1:10" ht="20.100000000000001" customHeight="1" x14ac:dyDescent="0.25">
      <c r="A15" s="14" t="s">
        <v>287</v>
      </c>
      <c r="B15" s="14" t="s">
        <v>33</v>
      </c>
      <c r="C15" s="14" t="s">
        <v>118</v>
      </c>
      <c r="D15" s="14" t="s">
        <v>119</v>
      </c>
      <c r="E15" s="14" t="s">
        <v>120</v>
      </c>
      <c r="F15" s="14" t="s">
        <v>121</v>
      </c>
      <c r="G15" s="14" t="s">
        <v>14</v>
      </c>
      <c r="H15" s="14">
        <v>159.5</v>
      </c>
      <c r="I15" s="15">
        <f t="shared" si="0"/>
        <v>0.6645833333333333</v>
      </c>
      <c r="J15" s="14">
        <v>67</v>
      </c>
    </row>
    <row r="16" spans="1:10" ht="20.100000000000001" customHeight="1" x14ac:dyDescent="0.25">
      <c r="A16" s="13" t="s">
        <v>288</v>
      </c>
      <c r="B16" s="14" t="s">
        <v>55</v>
      </c>
      <c r="C16" s="14" t="s">
        <v>74</v>
      </c>
      <c r="D16" s="14" t="s">
        <v>75</v>
      </c>
      <c r="E16" s="14" t="s">
        <v>148</v>
      </c>
      <c r="F16" s="14" t="s">
        <v>149</v>
      </c>
      <c r="G16" s="14" t="s">
        <v>14</v>
      </c>
      <c r="H16" s="14">
        <v>148</v>
      </c>
      <c r="I16" s="15">
        <f t="shared" si="0"/>
        <v>0.6166666666666667</v>
      </c>
      <c r="J16" s="14">
        <v>61</v>
      </c>
    </row>
    <row r="17" spans="1:10" ht="20.100000000000001" customHeight="1" x14ac:dyDescent="0.25">
      <c r="A17" s="14" t="s">
        <v>289</v>
      </c>
      <c r="B17" s="14" t="s">
        <v>42</v>
      </c>
      <c r="C17" s="14" t="s">
        <v>138</v>
      </c>
      <c r="D17" s="14" t="s">
        <v>139</v>
      </c>
      <c r="E17" s="14" t="s">
        <v>140</v>
      </c>
      <c r="F17" s="14" t="s">
        <v>141</v>
      </c>
      <c r="G17" s="14" t="s">
        <v>14</v>
      </c>
      <c r="H17" s="14">
        <v>145</v>
      </c>
      <c r="I17" s="15">
        <f t="shared" si="0"/>
        <v>0.60416666666666663</v>
      </c>
      <c r="J17" s="14">
        <v>59</v>
      </c>
    </row>
    <row r="18" spans="1:10" ht="20.100000000000001" customHeight="1" x14ac:dyDescent="0.25">
      <c r="A18" s="14" t="s">
        <v>290</v>
      </c>
      <c r="B18" s="14" t="s">
        <v>83</v>
      </c>
      <c r="C18" s="14" t="s">
        <v>122</v>
      </c>
      <c r="D18" s="14" t="s">
        <v>123</v>
      </c>
      <c r="E18" s="14" t="s">
        <v>124</v>
      </c>
      <c r="F18" s="14" t="s">
        <v>125</v>
      </c>
      <c r="G18" s="14" t="s">
        <v>13</v>
      </c>
      <c r="H18" s="14">
        <v>157</v>
      </c>
      <c r="I18" s="15">
        <f t="shared" si="0"/>
        <v>0.65416666666666667</v>
      </c>
      <c r="J18" s="14">
        <v>64</v>
      </c>
    </row>
    <row r="19" spans="1:10" ht="20.100000000000001" customHeight="1" x14ac:dyDescent="0.25">
      <c r="A19" s="13" t="s">
        <v>291</v>
      </c>
      <c r="B19" s="14" t="s">
        <v>39</v>
      </c>
      <c r="C19" s="14" t="s">
        <v>153</v>
      </c>
      <c r="D19" s="14" t="s">
        <v>154</v>
      </c>
      <c r="E19" s="14" t="s">
        <v>155</v>
      </c>
      <c r="F19" s="14" t="s">
        <v>156</v>
      </c>
      <c r="G19" s="14" t="s">
        <v>13</v>
      </c>
      <c r="H19" s="14">
        <v>155</v>
      </c>
      <c r="I19" s="15">
        <f t="shared" ref="I19" si="1">H19/240</f>
        <v>0.64583333333333337</v>
      </c>
      <c r="J19" s="14">
        <v>64</v>
      </c>
    </row>
    <row r="20" spans="1:10" ht="20.100000000000001" customHeight="1" x14ac:dyDescent="0.25">
      <c r="A20" s="13" t="s">
        <v>295</v>
      </c>
      <c r="B20" s="14" t="s">
        <v>38</v>
      </c>
      <c r="C20" s="14" t="s">
        <v>150</v>
      </c>
      <c r="D20" s="14" t="s">
        <v>151</v>
      </c>
      <c r="E20" s="14" t="s">
        <v>152</v>
      </c>
      <c r="F20" s="14" t="s">
        <v>151</v>
      </c>
      <c r="G20" s="14" t="s">
        <v>13</v>
      </c>
      <c r="H20" s="14">
        <v>152</v>
      </c>
      <c r="I20" s="15">
        <f>H20/240</f>
        <v>0.6333333333333333</v>
      </c>
      <c r="J20" s="14">
        <v>62</v>
      </c>
    </row>
    <row r="21" spans="1:10" ht="20.100000000000001" customHeight="1" x14ac:dyDescent="0.25">
      <c r="A21" s="13"/>
      <c r="B21" s="17"/>
      <c r="C21" s="17"/>
      <c r="D21" s="17"/>
      <c r="E21" s="17"/>
      <c r="F21" s="17"/>
      <c r="G21" s="17"/>
      <c r="H21" s="14"/>
      <c r="I21" s="14"/>
      <c r="J21" s="14"/>
    </row>
    <row r="22" spans="1:10" ht="20.100000000000001" customHeight="1" x14ac:dyDescent="0.25">
      <c r="A22" s="14"/>
      <c r="B22" s="14"/>
      <c r="C22" s="14"/>
      <c r="D22" s="14"/>
      <c r="E22" s="14"/>
      <c r="F22" s="14"/>
      <c r="G22" s="14"/>
      <c r="H22" s="18"/>
      <c r="I22" s="18"/>
      <c r="J22" s="18"/>
    </row>
    <row r="23" spans="1:10" ht="20.100000000000001" customHeight="1" x14ac:dyDescent="0.25">
      <c r="A23" s="14"/>
      <c r="B23" s="14"/>
      <c r="C23" s="14"/>
      <c r="D23" s="14"/>
      <c r="E23" s="14"/>
      <c r="F23" s="14"/>
      <c r="G23" s="14"/>
      <c r="H23" s="18"/>
      <c r="I23" s="18"/>
      <c r="J23" s="18"/>
    </row>
    <row r="24" spans="1:10" ht="20.100000000000001" customHeight="1" x14ac:dyDescent="0.25">
      <c r="A24" s="14"/>
      <c r="B24" s="14"/>
      <c r="C24" s="14"/>
      <c r="D24" s="14"/>
      <c r="E24" s="14"/>
      <c r="F24" s="14"/>
      <c r="G24" s="14"/>
      <c r="H24" s="18"/>
      <c r="I24" s="18"/>
      <c r="J24" s="18"/>
    </row>
  </sheetData>
  <sortState xmlns:xlrd2="http://schemas.microsoft.com/office/spreadsheetml/2017/richdata2" ref="A11:J20">
    <sortCondition ref="G11:G20" customList="Gold,Silver,Bronze"/>
    <sortCondition descending="1" ref="H11:H20"/>
    <sortCondition descending="1" ref="J11:J20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topLeftCell="A4" workbookViewId="0">
      <selection activeCell="A11" sqref="A11"/>
    </sheetView>
  </sheetViews>
  <sheetFormatPr defaultRowHeight="15" x14ac:dyDescent="0.25"/>
  <cols>
    <col min="3" max="3" width="23.140625" customWidth="1"/>
    <col min="5" max="5" width="21" customWidth="1"/>
    <col min="8" max="8" width="8.85546875" customWidth="1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81</v>
      </c>
    </row>
    <row r="4" spans="1:10" ht="18.75" x14ac:dyDescent="0.3">
      <c r="A4" s="3" t="s">
        <v>108</v>
      </c>
    </row>
    <row r="5" spans="1:10" ht="18.75" x14ac:dyDescent="0.3">
      <c r="A5" s="3" t="s">
        <v>61</v>
      </c>
    </row>
    <row r="6" spans="1:10" ht="18.75" x14ac:dyDescent="0.3">
      <c r="A6" s="3" t="s">
        <v>15</v>
      </c>
    </row>
    <row r="7" spans="1:10" ht="18.75" x14ac:dyDescent="0.3">
      <c r="A7" s="3" t="s">
        <v>109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0.100000000000001" customHeight="1" x14ac:dyDescent="0.25">
      <c r="A10" s="4" t="s">
        <v>23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4" t="s">
        <v>8</v>
      </c>
      <c r="J10" s="4" t="s">
        <v>9</v>
      </c>
    </row>
    <row r="11" spans="1:10" ht="20.100000000000001" customHeight="1" x14ac:dyDescent="0.25">
      <c r="A11" s="13" t="s">
        <v>300</v>
      </c>
      <c r="B11" s="14" t="s">
        <v>79</v>
      </c>
      <c r="C11" s="14" t="s">
        <v>157</v>
      </c>
      <c r="D11" s="14" t="s">
        <v>131</v>
      </c>
      <c r="E11" s="14" t="s">
        <v>166</v>
      </c>
      <c r="F11" s="14" t="s">
        <v>167</v>
      </c>
      <c r="G11" s="14" t="s">
        <v>14</v>
      </c>
      <c r="H11" s="14">
        <v>198</v>
      </c>
      <c r="I11" s="15">
        <f t="shared" ref="I11:I17" si="0">H11/290</f>
        <v>0.6827586206896552</v>
      </c>
      <c r="J11" s="14">
        <v>54</v>
      </c>
    </row>
    <row r="12" spans="1:10" ht="20.100000000000001" customHeight="1" x14ac:dyDescent="0.25">
      <c r="A12" s="14" t="s">
        <v>287</v>
      </c>
      <c r="B12" s="14" t="s">
        <v>89</v>
      </c>
      <c r="C12" s="14" t="s">
        <v>157</v>
      </c>
      <c r="D12" s="14" t="s">
        <v>131</v>
      </c>
      <c r="E12" s="14" t="s">
        <v>132</v>
      </c>
      <c r="F12" s="14" t="s">
        <v>133</v>
      </c>
      <c r="G12" s="14" t="s">
        <v>14</v>
      </c>
      <c r="H12" s="14">
        <v>190.5</v>
      </c>
      <c r="I12" s="15">
        <f t="shared" si="0"/>
        <v>0.65689655172413797</v>
      </c>
      <c r="J12" s="14">
        <v>53</v>
      </c>
    </row>
    <row r="13" spans="1:10" ht="20.100000000000001" customHeight="1" x14ac:dyDescent="0.25">
      <c r="A13" s="13" t="s">
        <v>288</v>
      </c>
      <c r="B13" s="14" t="s">
        <v>49</v>
      </c>
      <c r="C13" s="14" t="s">
        <v>162</v>
      </c>
      <c r="D13" s="14" t="s">
        <v>163</v>
      </c>
      <c r="E13" s="14" t="s">
        <v>164</v>
      </c>
      <c r="F13" s="14" t="s">
        <v>165</v>
      </c>
      <c r="G13" s="14" t="s">
        <v>14</v>
      </c>
      <c r="H13" s="14">
        <v>190.5</v>
      </c>
      <c r="I13" s="15">
        <f t="shared" si="0"/>
        <v>0.65689655172413797</v>
      </c>
      <c r="J13" s="14">
        <v>53</v>
      </c>
    </row>
    <row r="14" spans="1:10" ht="20.100000000000001" customHeight="1" x14ac:dyDescent="0.25">
      <c r="A14" s="13" t="s">
        <v>289</v>
      </c>
      <c r="B14" s="14" t="s">
        <v>27</v>
      </c>
      <c r="C14" s="14" t="s">
        <v>168</v>
      </c>
      <c r="D14" s="14" t="s">
        <v>169</v>
      </c>
      <c r="E14" s="14" t="s">
        <v>170</v>
      </c>
      <c r="F14" s="14" t="s">
        <v>171</v>
      </c>
      <c r="G14" s="14" t="s">
        <v>14</v>
      </c>
      <c r="H14" s="14">
        <v>189</v>
      </c>
      <c r="I14" s="15">
        <f t="shared" si="0"/>
        <v>0.65172413793103445</v>
      </c>
      <c r="J14" s="14">
        <v>52</v>
      </c>
    </row>
    <row r="15" spans="1:10" ht="20.100000000000001" customHeight="1" x14ac:dyDescent="0.25">
      <c r="A15" s="13" t="s">
        <v>296</v>
      </c>
      <c r="B15" s="14" t="s">
        <v>97</v>
      </c>
      <c r="C15" s="14" t="s">
        <v>172</v>
      </c>
      <c r="D15" s="14" t="s">
        <v>173</v>
      </c>
      <c r="E15" s="14" t="s">
        <v>174</v>
      </c>
      <c r="F15" s="14" t="s">
        <v>175</v>
      </c>
      <c r="G15" s="14" t="s">
        <v>14</v>
      </c>
      <c r="H15" s="14">
        <v>189</v>
      </c>
      <c r="I15" s="15">
        <f t="shared" si="0"/>
        <v>0.65172413793103445</v>
      </c>
      <c r="J15" s="14">
        <v>52</v>
      </c>
    </row>
    <row r="16" spans="1:10" ht="20.100000000000001" customHeight="1" x14ac:dyDescent="0.25">
      <c r="A16" s="13" t="s">
        <v>297</v>
      </c>
      <c r="B16" s="14" t="s">
        <v>53</v>
      </c>
      <c r="C16" s="14" t="s">
        <v>158</v>
      </c>
      <c r="D16" s="14" t="s">
        <v>159</v>
      </c>
      <c r="E16" s="14" t="s">
        <v>160</v>
      </c>
      <c r="F16" s="14" t="s">
        <v>161</v>
      </c>
      <c r="G16" s="14" t="s">
        <v>14</v>
      </c>
      <c r="H16" s="14">
        <v>169</v>
      </c>
      <c r="I16" s="15">
        <f t="shared" si="0"/>
        <v>0.58275862068965523</v>
      </c>
      <c r="J16" s="14">
        <v>47</v>
      </c>
    </row>
    <row r="17" spans="1:10" ht="20.100000000000001" customHeight="1" x14ac:dyDescent="0.25">
      <c r="A17" s="13" t="s">
        <v>290</v>
      </c>
      <c r="B17" s="14" t="s">
        <v>39</v>
      </c>
      <c r="C17" s="14" t="s">
        <v>153</v>
      </c>
      <c r="D17" s="14" t="s">
        <v>154</v>
      </c>
      <c r="E17" s="14" t="s">
        <v>155</v>
      </c>
      <c r="F17" s="14" t="s">
        <v>156</v>
      </c>
      <c r="G17" s="14" t="s">
        <v>13</v>
      </c>
      <c r="H17" s="14">
        <v>187</v>
      </c>
      <c r="I17" s="15">
        <f t="shared" si="0"/>
        <v>0.64482758620689651</v>
      </c>
      <c r="J17" s="14">
        <v>52</v>
      </c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7"/>
      <c r="B20" s="6"/>
      <c r="C20" s="1"/>
      <c r="D20" s="8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ortState xmlns:xlrd2="http://schemas.microsoft.com/office/spreadsheetml/2017/richdata2" ref="A11:J17">
    <sortCondition ref="G11:G17" customList="Gold,Silver,Bronze"/>
    <sortCondition descending="1" ref="H11:H17"/>
    <sortCondition descending="1" ref="J11:J17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topLeftCell="A6" workbookViewId="0">
      <selection activeCell="A21" sqref="A21"/>
    </sheetView>
  </sheetViews>
  <sheetFormatPr defaultRowHeight="15" x14ac:dyDescent="0.25"/>
  <cols>
    <col min="3" max="3" width="19.140625" customWidth="1"/>
    <col min="5" max="5" width="21.5703125" customWidth="1"/>
    <col min="8" max="8" width="9.140625" style="11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81</v>
      </c>
    </row>
    <row r="4" spans="1:10" ht="18.75" x14ac:dyDescent="0.3">
      <c r="A4" s="3" t="s">
        <v>108</v>
      </c>
    </row>
    <row r="5" spans="1:10" ht="18.75" x14ac:dyDescent="0.3">
      <c r="A5" s="3" t="s">
        <v>22</v>
      </c>
    </row>
    <row r="6" spans="1:10" ht="18.75" x14ac:dyDescent="0.3">
      <c r="A6" s="3" t="s">
        <v>20</v>
      </c>
    </row>
    <row r="7" spans="1:10" ht="18.75" x14ac:dyDescent="0.3">
      <c r="A7" s="3" t="s">
        <v>66</v>
      </c>
    </row>
    <row r="9" spans="1:10" x14ac:dyDescent="0.25">
      <c r="A9" s="2"/>
      <c r="B9" s="2"/>
      <c r="C9" s="2"/>
      <c r="D9" s="2"/>
      <c r="E9" s="2"/>
      <c r="F9" s="2"/>
      <c r="G9" s="2"/>
      <c r="H9" s="12"/>
      <c r="I9" s="2"/>
      <c r="J9" s="2"/>
    </row>
    <row r="10" spans="1:10" ht="20.100000000000001" customHeight="1" x14ac:dyDescent="0.25">
      <c r="A10" s="9" t="s">
        <v>23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9" t="s">
        <v>6</v>
      </c>
      <c r="H10" s="19" t="s">
        <v>7</v>
      </c>
      <c r="I10" s="9" t="s">
        <v>8</v>
      </c>
      <c r="J10" s="9" t="s">
        <v>9</v>
      </c>
    </row>
    <row r="11" spans="1:10" ht="20.100000000000001" customHeight="1" x14ac:dyDescent="0.25">
      <c r="A11" s="13" t="s">
        <v>299</v>
      </c>
      <c r="B11" s="14" t="s">
        <v>51</v>
      </c>
      <c r="C11" s="14" t="s">
        <v>95</v>
      </c>
      <c r="D11" s="14" t="s">
        <v>86</v>
      </c>
      <c r="E11" s="14" t="s">
        <v>146</v>
      </c>
      <c r="F11" s="14" t="s">
        <v>147</v>
      </c>
      <c r="G11" s="14" t="s">
        <v>12</v>
      </c>
      <c r="H11" s="18">
        <v>200</v>
      </c>
      <c r="I11" s="15">
        <f t="shared" ref="I11:I21" si="0">H11/270</f>
        <v>0.7407407407407407</v>
      </c>
      <c r="J11" s="14">
        <v>59</v>
      </c>
    </row>
    <row r="12" spans="1:10" ht="20.100000000000001" customHeight="1" x14ac:dyDescent="0.25">
      <c r="A12" s="14" t="s">
        <v>300</v>
      </c>
      <c r="B12" s="14" t="s">
        <v>36</v>
      </c>
      <c r="C12" s="14" t="s">
        <v>21</v>
      </c>
      <c r="D12" s="14" t="s">
        <v>35</v>
      </c>
      <c r="E12" s="14" t="s">
        <v>60</v>
      </c>
      <c r="F12" s="14" t="s">
        <v>179</v>
      </c>
      <c r="G12" s="14" t="s">
        <v>14</v>
      </c>
      <c r="H12" s="18">
        <v>200.5</v>
      </c>
      <c r="I12" s="15">
        <f t="shared" si="0"/>
        <v>0.74259259259259258</v>
      </c>
      <c r="J12" s="14">
        <v>60</v>
      </c>
    </row>
    <row r="13" spans="1:10" ht="20.100000000000001" customHeight="1" x14ac:dyDescent="0.25">
      <c r="A13" s="13" t="s">
        <v>287</v>
      </c>
      <c r="B13" s="14" t="s">
        <v>77</v>
      </c>
      <c r="C13" s="14" t="s">
        <v>192</v>
      </c>
      <c r="D13" s="14" t="s">
        <v>193</v>
      </c>
      <c r="E13" s="14" t="s">
        <v>194</v>
      </c>
      <c r="F13" s="14" t="s">
        <v>194</v>
      </c>
      <c r="G13" s="14" t="s">
        <v>14</v>
      </c>
      <c r="H13" s="18">
        <v>193.5</v>
      </c>
      <c r="I13" s="15">
        <f t="shared" si="0"/>
        <v>0.71666666666666667</v>
      </c>
      <c r="J13" s="14">
        <v>58</v>
      </c>
    </row>
    <row r="14" spans="1:10" ht="20.100000000000001" customHeight="1" x14ac:dyDescent="0.25">
      <c r="A14" s="14" t="s">
        <v>288</v>
      </c>
      <c r="B14" s="14" t="s">
        <v>79</v>
      </c>
      <c r="C14" s="14" t="s">
        <v>157</v>
      </c>
      <c r="D14" s="14" t="s">
        <v>131</v>
      </c>
      <c r="E14" s="14" t="s">
        <v>166</v>
      </c>
      <c r="F14" s="14" t="s">
        <v>167</v>
      </c>
      <c r="G14" s="14" t="s">
        <v>14</v>
      </c>
      <c r="H14" s="18">
        <v>188</v>
      </c>
      <c r="I14" s="15">
        <f t="shared" si="0"/>
        <v>0.6962962962962963</v>
      </c>
      <c r="J14" s="14">
        <v>55</v>
      </c>
    </row>
    <row r="15" spans="1:10" ht="20.100000000000001" customHeight="1" x14ac:dyDescent="0.25">
      <c r="A15" s="14" t="s">
        <v>289</v>
      </c>
      <c r="B15" s="14" t="s">
        <v>26</v>
      </c>
      <c r="C15" s="14" t="s">
        <v>180</v>
      </c>
      <c r="D15" s="14" t="s">
        <v>181</v>
      </c>
      <c r="E15" s="14" t="s">
        <v>182</v>
      </c>
      <c r="F15" s="14" t="s">
        <v>183</v>
      </c>
      <c r="G15" s="14" t="s">
        <v>14</v>
      </c>
      <c r="H15" s="18">
        <v>186</v>
      </c>
      <c r="I15" s="15">
        <f t="shared" si="0"/>
        <v>0.68888888888888888</v>
      </c>
      <c r="J15" s="14">
        <v>54</v>
      </c>
    </row>
    <row r="16" spans="1:10" ht="20.100000000000001" customHeight="1" x14ac:dyDescent="0.25">
      <c r="A16" s="13" t="s">
        <v>296</v>
      </c>
      <c r="B16" s="14" t="s">
        <v>57</v>
      </c>
      <c r="C16" s="14" t="s">
        <v>184</v>
      </c>
      <c r="D16" s="14" t="s">
        <v>185</v>
      </c>
      <c r="E16" s="14" t="s">
        <v>186</v>
      </c>
      <c r="F16" s="14" t="s">
        <v>187</v>
      </c>
      <c r="G16" s="14" t="s">
        <v>14</v>
      </c>
      <c r="H16" s="18">
        <v>184.5</v>
      </c>
      <c r="I16" s="15">
        <f t="shared" si="0"/>
        <v>0.68333333333333335</v>
      </c>
      <c r="J16" s="14">
        <v>55</v>
      </c>
    </row>
    <row r="17" spans="1:10" ht="20.100000000000001" customHeight="1" x14ac:dyDescent="0.25">
      <c r="A17" s="14" t="s">
        <v>297</v>
      </c>
      <c r="B17" s="14" t="s">
        <v>80</v>
      </c>
      <c r="C17" s="14" t="s">
        <v>71</v>
      </c>
      <c r="D17" s="14" t="s">
        <v>176</v>
      </c>
      <c r="E17" s="14" t="s">
        <v>177</v>
      </c>
      <c r="F17" s="14" t="s">
        <v>178</v>
      </c>
      <c r="G17" s="14" t="s">
        <v>14</v>
      </c>
      <c r="H17" s="18">
        <v>182.5</v>
      </c>
      <c r="I17" s="15">
        <f t="shared" si="0"/>
        <v>0.67592592592592593</v>
      </c>
      <c r="J17" s="14">
        <v>55</v>
      </c>
    </row>
    <row r="18" spans="1:10" ht="20.100000000000001" customHeight="1" x14ac:dyDescent="0.25">
      <c r="A18" s="14" t="s">
        <v>301</v>
      </c>
      <c r="B18" s="14" t="s">
        <v>53</v>
      </c>
      <c r="C18" s="14" t="s">
        <v>158</v>
      </c>
      <c r="D18" s="14" t="s">
        <v>159</v>
      </c>
      <c r="E18" s="14" t="s">
        <v>160</v>
      </c>
      <c r="F18" s="14" t="s">
        <v>161</v>
      </c>
      <c r="G18" s="14" t="s">
        <v>14</v>
      </c>
      <c r="H18" s="18">
        <v>170.5</v>
      </c>
      <c r="I18" s="15">
        <f t="shared" si="0"/>
        <v>0.63148148148148153</v>
      </c>
      <c r="J18" s="14">
        <v>52</v>
      </c>
    </row>
    <row r="19" spans="1:10" ht="20.100000000000001" customHeight="1" x14ac:dyDescent="0.25">
      <c r="A19" s="14" t="s">
        <v>302</v>
      </c>
      <c r="B19" s="14" t="s">
        <v>49</v>
      </c>
      <c r="C19" s="14" t="s">
        <v>162</v>
      </c>
      <c r="D19" s="14" t="s">
        <v>163</v>
      </c>
      <c r="E19" s="14" t="s">
        <v>164</v>
      </c>
      <c r="F19" s="14" t="s">
        <v>165</v>
      </c>
      <c r="G19" s="14" t="s">
        <v>14</v>
      </c>
      <c r="H19" s="18">
        <v>170.5</v>
      </c>
      <c r="I19" s="15">
        <f t="shared" si="0"/>
        <v>0.63148148148148153</v>
      </c>
      <c r="J19" s="14">
        <v>50</v>
      </c>
    </row>
    <row r="20" spans="1:10" ht="20.100000000000001" customHeight="1" x14ac:dyDescent="0.25">
      <c r="A20" s="13" t="s">
        <v>303</v>
      </c>
      <c r="B20" s="14" t="s">
        <v>76</v>
      </c>
      <c r="C20" s="14" t="s">
        <v>188</v>
      </c>
      <c r="D20" s="14" t="s">
        <v>189</v>
      </c>
      <c r="E20" s="14" t="s">
        <v>190</v>
      </c>
      <c r="F20" s="14" t="s">
        <v>191</v>
      </c>
      <c r="G20" s="14" t="s">
        <v>14</v>
      </c>
      <c r="H20" s="18">
        <v>151</v>
      </c>
      <c r="I20" s="15">
        <f t="shared" si="0"/>
        <v>0.55925925925925923</v>
      </c>
      <c r="J20" s="14">
        <v>46</v>
      </c>
    </row>
    <row r="21" spans="1:10" ht="20.100000000000001" customHeight="1" x14ac:dyDescent="0.25">
      <c r="A21" s="13" t="s">
        <v>290</v>
      </c>
      <c r="B21" s="14" t="s">
        <v>38</v>
      </c>
      <c r="C21" s="14" t="s">
        <v>150</v>
      </c>
      <c r="D21" s="14" t="s">
        <v>151</v>
      </c>
      <c r="E21" s="14" t="s">
        <v>152</v>
      </c>
      <c r="F21" s="14" t="s">
        <v>151</v>
      </c>
      <c r="G21" s="14" t="s">
        <v>13</v>
      </c>
      <c r="H21" s="18">
        <v>168.5</v>
      </c>
      <c r="I21" s="15">
        <f t="shared" si="0"/>
        <v>0.62407407407407411</v>
      </c>
      <c r="J21" s="14">
        <v>50</v>
      </c>
    </row>
    <row r="22" spans="1:10" ht="20.100000000000001" customHeight="1" x14ac:dyDescent="0.25">
      <c r="A22" s="14"/>
      <c r="B22" s="14"/>
      <c r="C22" s="14"/>
      <c r="D22" s="14"/>
      <c r="E22" s="14"/>
      <c r="F22" s="14"/>
      <c r="G22" s="14"/>
      <c r="H22" s="18"/>
      <c r="I22" s="14"/>
      <c r="J22" s="14"/>
    </row>
    <row r="23" spans="1:10" ht="20.100000000000001" customHeight="1" x14ac:dyDescent="0.25">
      <c r="A23" s="14"/>
      <c r="B23" s="14"/>
      <c r="C23" s="14"/>
      <c r="D23" s="14"/>
      <c r="E23" s="14"/>
      <c r="F23" s="14"/>
      <c r="G23" s="14"/>
      <c r="H23" s="18"/>
      <c r="I23" s="14"/>
      <c r="J23" s="14"/>
    </row>
  </sheetData>
  <sortState xmlns:xlrd2="http://schemas.microsoft.com/office/spreadsheetml/2017/richdata2" ref="A10:J21">
    <sortCondition ref="G11:G21" customList="Gold,Silver,Bronze"/>
    <sortCondition descending="1" ref="H11:H21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4"/>
  <sheetViews>
    <sheetView tabSelected="1" topLeftCell="A8" workbookViewId="0">
      <selection activeCell="I19" sqref="I19"/>
    </sheetView>
  </sheetViews>
  <sheetFormatPr defaultRowHeight="15" x14ac:dyDescent="0.25"/>
  <cols>
    <col min="3" max="3" width="21.7109375" customWidth="1"/>
    <col min="5" max="5" width="21" customWidth="1"/>
    <col min="6" max="6" width="11" bestFit="1" customWidth="1"/>
    <col min="12" max="12" width="29.28515625" customWidth="1"/>
    <col min="13" max="13" width="11.8554687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81</v>
      </c>
    </row>
    <row r="4" spans="1:10" ht="18.75" x14ac:dyDescent="0.3">
      <c r="A4" s="3" t="s">
        <v>108</v>
      </c>
    </row>
    <row r="5" spans="1:10" ht="18.75" x14ac:dyDescent="0.3">
      <c r="A5" s="3" t="s">
        <v>62</v>
      </c>
    </row>
    <row r="6" spans="1:10" ht="18.75" x14ac:dyDescent="0.3">
      <c r="A6" s="3" t="s">
        <v>63</v>
      </c>
    </row>
    <row r="7" spans="1:10" ht="18.75" x14ac:dyDescent="0.3">
      <c r="A7" s="3" t="s">
        <v>99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0.100000000000001" customHeight="1" x14ac:dyDescent="0.25">
      <c r="A10" s="9" t="s">
        <v>30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9" t="s">
        <v>6</v>
      </c>
      <c r="H10" s="9" t="s">
        <v>7</v>
      </c>
      <c r="I10" s="9" t="s">
        <v>8</v>
      </c>
      <c r="J10" s="9" t="s">
        <v>9</v>
      </c>
    </row>
    <row r="11" spans="1:10" ht="20.100000000000001" customHeight="1" x14ac:dyDescent="0.25">
      <c r="A11" s="13" t="s">
        <v>304</v>
      </c>
      <c r="B11" s="14" t="s">
        <v>48</v>
      </c>
      <c r="C11" s="14" t="s">
        <v>203</v>
      </c>
      <c r="D11" s="14" t="s">
        <v>204</v>
      </c>
      <c r="E11" s="14" t="s">
        <v>205</v>
      </c>
      <c r="F11" s="14" t="s">
        <v>206</v>
      </c>
      <c r="G11" s="14" t="s">
        <v>12</v>
      </c>
      <c r="H11" s="14">
        <v>209.5</v>
      </c>
      <c r="I11" s="15">
        <f t="shared" ref="I11:I23" si="0">H11/310</f>
        <v>0.6758064516129032</v>
      </c>
      <c r="J11" s="14">
        <v>54</v>
      </c>
    </row>
    <row r="12" spans="1:10" ht="20.100000000000001" customHeight="1" x14ac:dyDescent="0.25">
      <c r="A12" s="13" t="s">
        <v>305</v>
      </c>
      <c r="B12" s="14" t="s">
        <v>37</v>
      </c>
      <c r="C12" s="14" t="s">
        <v>195</v>
      </c>
      <c r="D12" s="14" t="s">
        <v>196</v>
      </c>
      <c r="E12" s="14" t="s">
        <v>197</v>
      </c>
      <c r="F12" s="14" t="s">
        <v>198</v>
      </c>
      <c r="G12" s="14" t="s">
        <v>12</v>
      </c>
      <c r="H12" s="14">
        <v>200</v>
      </c>
      <c r="I12" s="15">
        <f t="shared" si="0"/>
        <v>0.64516129032258063</v>
      </c>
      <c r="J12" s="14">
        <v>52</v>
      </c>
    </row>
    <row r="13" spans="1:10" ht="20.100000000000001" customHeight="1" x14ac:dyDescent="0.25">
      <c r="A13" s="13" t="s">
        <v>300</v>
      </c>
      <c r="B13" s="14" t="s">
        <v>43</v>
      </c>
      <c r="C13" s="14" t="s">
        <v>211</v>
      </c>
      <c r="D13" s="14" t="s">
        <v>212</v>
      </c>
      <c r="E13" s="14" t="s">
        <v>213</v>
      </c>
      <c r="F13" s="14" t="s">
        <v>214</v>
      </c>
      <c r="G13" s="14" t="s">
        <v>14</v>
      </c>
      <c r="H13" s="14">
        <v>219.5</v>
      </c>
      <c r="I13" s="15">
        <f t="shared" si="0"/>
        <v>0.70806451612903221</v>
      </c>
      <c r="J13" s="14">
        <v>57</v>
      </c>
    </row>
    <row r="14" spans="1:10" ht="20.100000000000001" customHeight="1" x14ac:dyDescent="0.25">
      <c r="A14" s="13" t="s">
        <v>308</v>
      </c>
      <c r="B14" s="14" t="s">
        <v>102</v>
      </c>
      <c r="C14" s="14" t="s">
        <v>207</v>
      </c>
      <c r="D14" s="14" t="s">
        <v>208</v>
      </c>
      <c r="E14" s="14" t="s">
        <v>209</v>
      </c>
      <c r="F14" s="14" t="s">
        <v>210</v>
      </c>
      <c r="G14" s="14" t="s">
        <v>14</v>
      </c>
      <c r="H14" s="14">
        <v>218</v>
      </c>
      <c r="I14" s="15">
        <f t="shared" si="0"/>
        <v>0.70322580645161292</v>
      </c>
      <c r="J14" s="14">
        <v>56</v>
      </c>
    </row>
    <row r="15" spans="1:10" ht="20.100000000000001" customHeight="1" x14ac:dyDescent="0.25">
      <c r="A15" s="14" t="s">
        <v>288</v>
      </c>
      <c r="B15" s="14" t="s">
        <v>36</v>
      </c>
      <c r="C15" s="14" t="s">
        <v>21</v>
      </c>
      <c r="D15" s="14" t="s">
        <v>35</v>
      </c>
      <c r="E15" s="14" t="s">
        <v>60</v>
      </c>
      <c r="F15" s="14" t="s">
        <v>179</v>
      </c>
      <c r="G15" s="14" t="s">
        <v>14</v>
      </c>
      <c r="H15" s="14">
        <v>212.5</v>
      </c>
      <c r="I15" s="15">
        <f t="shared" si="0"/>
        <v>0.68548387096774188</v>
      </c>
      <c r="J15" s="14">
        <v>54</v>
      </c>
    </row>
    <row r="16" spans="1:10" ht="20.100000000000001" customHeight="1" x14ac:dyDescent="0.25">
      <c r="A16" s="13" t="s">
        <v>289</v>
      </c>
      <c r="B16" s="14" t="s">
        <v>45</v>
      </c>
      <c r="C16" s="14" t="s">
        <v>199</v>
      </c>
      <c r="D16" s="14" t="s">
        <v>200</v>
      </c>
      <c r="E16" s="14" t="s">
        <v>201</v>
      </c>
      <c r="F16" s="14" t="s">
        <v>202</v>
      </c>
      <c r="G16" s="14" t="s">
        <v>14</v>
      </c>
      <c r="H16" s="14">
        <v>211</v>
      </c>
      <c r="I16" s="15">
        <f t="shared" si="0"/>
        <v>0.6806451612903226</v>
      </c>
      <c r="J16" s="14">
        <v>55</v>
      </c>
    </row>
    <row r="17" spans="1:10" ht="20.100000000000001" customHeight="1" x14ac:dyDescent="0.25">
      <c r="A17" s="13" t="s">
        <v>296</v>
      </c>
      <c r="B17" s="14" t="s">
        <v>78</v>
      </c>
      <c r="C17" s="14" t="s">
        <v>71</v>
      </c>
      <c r="D17" s="14" t="s">
        <v>176</v>
      </c>
      <c r="E17" s="14" t="s">
        <v>298</v>
      </c>
      <c r="F17" s="17">
        <v>1947981</v>
      </c>
      <c r="G17" s="14" t="s">
        <v>14</v>
      </c>
      <c r="H17" s="14">
        <v>208</v>
      </c>
      <c r="I17" s="15">
        <f t="shared" si="0"/>
        <v>0.67096774193548392</v>
      </c>
      <c r="J17" s="14">
        <v>53</v>
      </c>
    </row>
    <row r="18" spans="1:10" ht="20.100000000000001" customHeight="1" x14ac:dyDescent="0.25">
      <c r="A18" s="14" t="s">
        <v>297</v>
      </c>
      <c r="B18" s="14" t="s">
        <v>26</v>
      </c>
      <c r="C18" s="14" t="s">
        <v>180</v>
      </c>
      <c r="D18" s="14" t="s">
        <v>181</v>
      </c>
      <c r="E18" s="14" t="s">
        <v>182</v>
      </c>
      <c r="F18" s="14" t="s">
        <v>183</v>
      </c>
      <c r="G18" s="14" t="s">
        <v>14</v>
      </c>
      <c r="H18" s="14">
        <v>206</v>
      </c>
      <c r="I18" s="15">
        <f t="shared" si="0"/>
        <v>0.6645161290322581</v>
      </c>
      <c r="J18" s="14">
        <v>52</v>
      </c>
    </row>
    <row r="19" spans="1:10" ht="20.100000000000001" customHeight="1" x14ac:dyDescent="0.25">
      <c r="A19" s="14" t="s">
        <v>301</v>
      </c>
      <c r="B19" s="14" t="s">
        <v>76</v>
      </c>
      <c r="C19" s="14" t="s">
        <v>188</v>
      </c>
      <c r="D19" s="14" t="s">
        <v>189</v>
      </c>
      <c r="E19" s="14" t="s">
        <v>190</v>
      </c>
      <c r="F19" s="14" t="s">
        <v>191</v>
      </c>
      <c r="G19" s="14" t="s">
        <v>14</v>
      </c>
      <c r="H19" s="14">
        <v>168</v>
      </c>
      <c r="I19" s="15">
        <f t="shared" si="0"/>
        <v>0.54193548387096779</v>
      </c>
      <c r="J19" s="14">
        <v>42</v>
      </c>
    </row>
    <row r="20" spans="1:10" ht="20.100000000000001" customHeight="1" x14ac:dyDescent="0.25">
      <c r="A20" s="14" t="s">
        <v>309</v>
      </c>
      <c r="B20" s="14" t="s">
        <v>77</v>
      </c>
      <c r="C20" s="14" t="s">
        <v>192</v>
      </c>
      <c r="D20" s="14" t="s">
        <v>193</v>
      </c>
      <c r="E20" s="14" t="s">
        <v>194</v>
      </c>
      <c r="F20" s="14" t="s">
        <v>194</v>
      </c>
      <c r="G20" s="14" t="s">
        <v>13</v>
      </c>
      <c r="H20" s="14">
        <v>215</v>
      </c>
      <c r="I20" s="15">
        <f t="shared" si="0"/>
        <v>0.69354838709677424</v>
      </c>
      <c r="J20" s="14">
        <v>56</v>
      </c>
    </row>
    <row r="21" spans="1:10" ht="20.100000000000001" customHeight="1" x14ac:dyDescent="0.25">
      <c r="A21" s="14" t="s">
        <v>291</v>
      </c>
      <c r="B21" s="14" t="s">
        <v>57</v>
      </c>
      <c r="C21" s="14" t="s">
        <v>184</v>
      </c>
      <c r="D21" s="14" t="s">
        <v>185</v>
      </c>
      <c r="E21" s="14" t="s">
        <v>186</v>
      </c>
      <c r="F21" s="14" t="s">
        <v>187</v>
      </c>
      <c r="G21" s="14" t="s">
        <v>13</v>
      </c>
      <c r="H21" s="14">
        <v>210</v>
      </c>
      <c r="I21" s="15">
        <f t="shared" si="0"/>
        <v>0.67741935483870963</v>
      </c>
      <c r="J21" s="14">
        <v>52</v>
      </c>
    </row>
    <row r="22" spans="1:10" ht="20.100000000000001" customHeight="1" x14ac:dyDescent="0.25">
      <c r="A22" s="14" t="s">
        <v>295</v>
      </c>
      <c r="B22" s="14" t="s">
        <v>96</v>
      </c>
      <c r="C22" s="14" t="s">
        <v>215</v>
      </c>
      <c r="D22" s="14" t="s">
        <v>216</v>
      </c>
      <c r="E22" s="14" t="s">
        <v>217</v>
      </c>
      <c r="F22" s="14" t="s">
        <v>218</v>
      </c>
      <c r="G22" s="14" t="s">
        <v>13</v>
      </c>
      <c r="H22" s="14">
        <v>199</v>
      </c>
      <c r="I22" s="15">
        <f t="shared" si="0"/>
        <v>0.64193548387096777</v>
      </c>
      <c r="J22" s="14">
        <v>52</v>
      </c>
    </row>
    <row r="23" spans="1:10" ht="20.100000000000001" customHeight="1" x14ac:dyDescent="0.25">
      <c r="A23" s="14" t="s">
        <v>307</v>
      </c>
      <c r="B23" s="14" t="s">
        <v>25</v>
      </c>
      <c r="C23" s="14" t="s">
        <v>219</v>
      </c>
      <c r="D23" s="14" t="s">
        <v>220</v>
      </c>
      <c r="E23" s="14" t="s">
        <v>221</v>
      </c>
      <c r="F23" s="14" t="s">
        <v>222</v>
      </c>
      <c r="G23" s="14" t="s">
        <v>13</v>
      </c>
      <c r="H23" s="14">
        <v>186</v>
      </c>
      <c r="I23" s="15">
        <f t="shared" si="0"/>
        <v>0.6</v>
      </c>
      <c r="J23" s="14">
        <v>46</v>
      </c>
    </row>
    <row r="24" spans="1:10" ht="20.100000000000001" customHeight="1" x14ac:dyDescent="0.25">
      <c r="A24" s="13" t="s">
        <v>306</v>
      </c>
      <c r="B24" s="14" t="s">
        <v>223</v>
      </c>
      <c r="C24" s="14" t="s">
        <v>224</v>
      </c>
      <c r="D24" s="14" t="s">
        <v>225</v>
      </c>
      <c r="E24" s="14" t="s">
        <v>226</v>
      </c>
      <c r="F24" s="14" t="s">
        <v>227</v>
      </c>
      <c r="G24" s="14" t="s">
        <v>13</v>
      </c>
      <c r="H24" s="14" t="s">
        <v>306</v>
      </c>
      <c r="I24" s="15" t="s">
        <v>306</v>
      </c>
      <c r="J24" s="14" t="s">
        <v>306</v>
      </c>
    </row>
  </sheetData>
  <sortState xmlns:xlrd2="http://schemas.microsoft.com/office/spreadsheetml/2017/richdata2" ref="A11:J23">
    <sortCondition ref="G11:G23" customList="Gold,Silver,Bronze"/>
    <sortCondition descending="1" ref="H11:H23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"/>
  <sheetViews>
    <sheetView topLeftCell="A3" workbookViewId="0">
      <selection activeCell="A18" sqref="A18"/>
    </sheetView>
  </sheetViews>
  <sheetFormatPr defaultRowHeight="15" x14ac:dyDescent="0.25"/>
  <cols>
    <col min="3" max="3" width="21.5703125" customWidth="1"/>
    <col min="5" max="5" width="23.85546875" customWidth="1"/>
    <col min="11" max="11" width="30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81</v>
      </c>
    </row>
    <row r="4" spans="1:10" ht="18.75" x14ac:dyDescent="0.3">
      <c r="A4" s="3" t="s">
        <v>108</v>
      </c>
    </row>
    <row r="5" spans="1:10" ht="18.75" x14ac:dyDescent="0.3">
      <c r="A5" s="3" t="s">
        <v>64</v>
      </c>
    </row>
    <row r="6" spans="1:10" ht="18.75" x14ac:dyDescent="0.3">
      <c r="A6" s="3" t="s">
        <v>65</v>
      </c>
    </row>
    <row r="7" spans="1:10" ht="18.75" x14ac:dyDescent="0.3">
      <c r="A7" s="3" t="s">
        <v>232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4" t="s">
        <v>8</v>
      </c>
      <c r="J10" s="4" t="s">
        <v>9</v>
      </c>
    </row>
    <row r="11" spans="1:10" ht="20.100000000000001" customHeight="1" x14ac:dyDescent="0.25">
      <c r="A11" s="14" t="s">
        <v>304</v>
      </c>
      <c r="B11" s="14" t="s">
        <v>37</v>
      </c>
      <c r="C11" s="14" t="s">
        <v>195</v>
      </c>
      <c r="D11" s="14" t="s">
        <v>196</v>
      </c>
      <c r="E11" s="14" t="s">
        <v>197</v>
      </c>
      <c r="F11" s="14" t="s">
        <v>198</v>
      </c>
      <c r="G11" s="14" t="s">
        <v>12</v>
      </c>
      <c r="H11" s="18">
        <v>227</v>
      </c>
      <c r="I11" s="20">
        <f t="shared" ref="I11:I18" si="0">H11/340</f>
        <v>0.66764705882352937</v>
      </c>
      <c r="J11" s="18">
        <v>53</v>
      </c>
    </row>
    <row r="12" spans="1:10" ht="20.100000000000001" customHeight="1" x14ac:dyDescent="0.25">
      <c r="A12" s="14" t="s">
        <v>305</v>
      </c>
      <c r="B12" s="14" t="s">
        <v>48</v>
      </c>
      <c r="C12" s="14" t="s">
        <v>203</v>
      </c>
      <c r="D12" s="14" t="s">
        <v>204</v>
      </c>
      <c r="E12" s="14" t="s">
        <v>205</v>
      </c>
      <c r="F12" s="14" t="s">
        <v>206</v>
      </c>
      <c r="G12" s="14" t="s">
        <v>12</v>
      </c>
      <c r="H12" s="18">
        <v>214.5</v>
      </c>
      <c r="I12" s="20">
        <f t="shared" si="0"/>
        <v>0.63088235294117645</v>
      </c>
      <c r="J12" s="18">
        <v>51</v>
      </c>
    </row>
    <row r="13" spans="1:10" ht="20.100000000000001" customHeight="1" x14ac:dyDescent="0.25">
      <c r="A13" s="14" t="s">
        <v>300</v>
      </c>
      <c r="B13" s="14" t="s">
        <v>45</v>
      </c>
      <c r="C13" s="14" t="s">
        <v>199</v>
      </c>
      <c r="D13" s="14" t="s">
        <v>200</v>
      </c>
      <c r="E13" s="14" t="s">
        <v>201</v>
      </c>
      <c r="F13" s="14" t="s">
        <v>202</v>
      </c>
      <c r="G13" s="14" t="s">
        <v>14</v>
      </c>
      <c r="H13" s="18">
        <v>240.5</v>
      </c>
      <c r="I13" s="20">
        <f t="shared" si="0"/>
        <v>0.70735294117647063</v>
      </c>
      <c r="J13" s="18">
        <v>58</v>
      </c>
    </row>
    <row r="14" spans="1:10" ht="20.100000000000001" customHeight="1" x14ac:dyDescent="0.25">
      <c r="A14" s="13" t="s">
        <v>287</v>
      </c>
      <c r="B14" s="14" t="s">
        <v>43</v>
      </c>
      <c r="C14" s="14" t="s">
        <v>211</v>
      </c>
      <c r="D14" s="14" t="s">
        <v>212</v>
      </c>
      <c r="E14" s="14" t="s">
        <v>213</v>
      </c>
      <c r="F14" s="14" t="s">
        <v>214</v>
      </c>
      <c r="G14" s="14" t="s">
        <v>14</v>
      </c>
      <c r="H14" s="18">
        <v>233</v>
      </c>
      <c r="I14" s="20">
        <f t="shared" si="0"/>
        <v>0.68529411764705883</v>
      </c>
      <c r="J14" s="18">
        <v>55</v>
      </c>
    </row>
    <row r="15" spans="1:10" ht="20.100000000000001" customHeight="1" x14ac:dyDescent="0.25">
      <c r="A15" s="14" t="s">
        <v>288</v>
      </c>
      <c r="B15" s="14" t="s">
        <v>102</v>
      </c>
      <c r="C15" s="14" t="s">
        <v>207</v>
      </c>
      <c r="D15" s="14" t="s">
        <v>208</v>
      </c>
      <c r="E15" s="14" t="s">
        <v>209</v>
      </c>
      <c r="F15" s="14" t="s">
        <v>210</v>
      </c>
      <c r="G15" s="14" t="s">
        <v>14</v>
      </c>
      <c r="H15" s="18">
        <v>231</v>
      </c>
      <c r="I15" s="20">
        <f t="shared" si="0"/>
        <v>0.67941176470588238</v>
      </c>
      <c r="J15" s="18">
        <v>54</v>
      </c>
    </row>
    <row r="16" spans="1:10" ht="20.100000000000001" customHeight="1" x14ac:dyDescent="0.25">
      <c r="A16" s="13" t="s">
        <v>289</v>
      </c>
      <c r="B16" s="14" t="s">
        <v>78</v>
      </c>
      <c r="C16" s="14" t="s">
        <v>71</v>
      </c>
      <c r="D16" s="14" t="s">
        <v>176</v>
      </c>
      <c r="E16" s="14" t="s">
        <v>298</v>
      </c>
      <c r="F16" s="17">
        <v>1947981</v>
      </c>
      <c r="G16" s="14" t="s">
        <v>14</v>
      </c>
      <c r="H16" s="18">
        <v>207.5</v>
      </c>
      <c r="I16" s="20">
        <f t="shared" si="0"/>
        <v>0.61029411764705888</v>
      </c>
      <c r="J16" s="18">
        <v>50</v>
      </c>
    </row>
    <row r="17" spans="1:10" ht="20.100000000000001" customHeight="1" x14ac:dyDescent="0.25">
      <c r="A17" s="13" t="s">
        <v>290</v>
      </c>
      <c r="B17" s="14" t="s">
        <v>96</v>
      </c>
      <c r="C17" s="14" t="s">
        <v>215</v>
      </c>
      <c r="D17" s="14" t="s">
        <v>216</v>
      </c>
      <c r="E17" s="14" t="s">
        <v>217</v>
      </c>
      <c r="F17" s="14" t="s">
        <v>218</v>
      </c>
      <c r="G17" s="14" t="s">
        <v>13</v>
      </c>
      <c r="H17" s="18">
        <v>230</v>
      </c>
      <c r="I17" s="20">
        <f t="shared" si="0"/>
        <v>0.67647058823529416</v>
      </c>
      <c r="J17" s="18">
        <v>54</v>
      </c>
    </row>
    <row r="18" spans="1:10" ht="20.100000000000001" customHeight="1" x14ac:dyDescent="0.25">
      <c r="A18" s="13" t="s">
        <v>291</v>
      </c>
      <c r="B18" s="14" t="s">
        <v>73</v>
      </c>
      <c r="C18" s="14" t="s">
        <v>228</v>
      </c>
      <c r="D18" s="14" t="s">
        <v>229</v>
      </c>
      <c r="E18" s="14" t="s">
        <v>230</v>
      </c>
      <c r="F18" s="14" t="s">
        <v>231</v>
      </c>
      <c r="G18" s="14" t="s">
        <v>13</v>
      </c>
      <c r="H18" s="18">
        <v>225</v>
      </c>
      <c r="I18" s="20">
        <f t="shared" si="0"/>
        <v>0.66176470588235292</v>
      </c>
      <c r="J18" s="18">
        <v>52</v>
      </c>
    </row>
    <row r="19" spans="1:10" ht="20.100000000000001" customHeight="1" x14ac:dyDescent="0.25">
      <c r="A19" s="14"/>
      <c r="B19" s="14"/>
      <c r="C19" s="14"/>
      <c r="D19" s="14"/>
      <c r="E19" s="14"/>
      <c r="F19" s="14"/>
      <c r="G19" s="14"/>
      <c r="H19" s="18"/>
      <c r="I19" s="18"/>
      <c r="J19" s="18"/>
    </row>
    <row r="20" spans="1:10" ht="20.100000000000001" customHeight="1" x14ac:dyDescent="0.25">
      <c r="A20" s="14"/>
      <c r="B20" s="14"/>
      <c r="C20" s="14"/>
      <c r="D20" s="14"/>
      <c r="E20" s="14"/>
      <c r="F20" s="14"/>
      <c r="G20" s="14"/>
      <c r="H20" s="18"/>
      <c r="I20" s="18"/>
      <c r="J20" s="18"/>
    </row>
  </sheetData>
  <sortState xmlns:xlrd2="http://schemas.microsoft.com/office/spreadsheetml/2017/richdata2" ref="A11:J18">
    <sortCondition ref="G11:G18" customList="Gold,Silver,Bronze"/>
    <sortCondition descending="1" ref="H11:H18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"/>
  <sheetViews>
    <sheetView workbookViewId="0">
      <selection activeCell="A12" sqref="A12"/>
    </sheetView>
  </sheetViews>
  <sheetFormatPr defaultRowHeight="15" x14ac:dyDescent="0.25"/>
  <cols>
    <col min="3" max="3" width="15.5703125" customWidth="1"/>
    <col min="5" max="5" width="25.42578125" customWidth="1"/>
  </cols>
  <sheetData>
    <row r="1" spans="1:11" ht="18.75" x14ac:dyDescent="0.3">
      <c r="A1" s="3" t="s">
        <v>16</v>
      </c>
    </row>
    <row r="2" spans="1:11" ht="18.75" x14ac:dyDescent="0.3">
      <c r="A2" s="3" t="s">
        <v>10</v>
      </c>
    </row>
    <row r="3" spans="1:11" ht="18.75" x14ac:dyDescent="0.3">
      <c r="A3" s="3" t="s">
        <v>81</v>
      </c>
    </row>
    <row r="4" spans="1:11" ht="18.75" x14ac:dyDescent="0.3">
      <c r="A4" s="3" t="s">
        <v>108</v>
      </c>
    </row>
    <row r="5" spans="1:11" ht="18.75" x14ac:dyDescent="0.3">
      <c r="A5" s="3" t="s">
        <v>67</v>
      </c>
    </row>
    <row r="6" spans="1:11" ht="18.75" x14ac:dyDescent="0.3">
      <c r="A6" s="3" t="s">
        <v>15</v>
      </c>
    </row>
    <row r="7" spans="1:11" ht="18.75" x14ac:dyDescent="0.3">
      <c r="A7" s="3" t="s">
        <v>233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20.100000000000001" customHeight="1" x14ac:dyDescent="0.25">
      <c r="A10" s="9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9" t="s">
        <v>6</v>
      </c>
      <c r="H10" s="9" t="s">
        <v>7</v>
      </c>
      <c r="I10" s="9" t="s">
        <v>8</v>
      </c>
      <c r="J10" s="9" t="s">
        <v>9</v>
      </c>
    </row>
    <row r="11" spans="1:11" ht="20.100000000000001" customHeight="1" x14ac:dyDescent="0.25">
      <c r="A11" s="14" t="s">
        <v>304</v>
      </c>
      <c r="B11" s="14" t="s">
        <v>56</v>
      </c>
      <c r="C11" s="14" t="s">
        <v>69</v>
      </c>
      <c r="D11" s="14" t="s">
        <v>70</v>
      </c>
      <c r="E11" s="14" t="s">
        <v>234</v>
      </c>
      <c r="F11" s="14" t="s">
        <v>235</v>
      </c>
      <c r="G11" s="14" t="s">
        <v>12</v>
      </c>
      <c r="H11" s="18">
        <v>201.5</v>
      </c>
      <c r="I11" s="20">
        <f>H11/290</f>
        <v>0.69482758620689655</v>
      </c>
      <c r="J11" s="18">
        <v>56</v>
      </c>
      <c r="K11" s="11"/>
    </row>
    <row r="12" spans="1:11" ht="20.100000000000001" customHeight="1" x14ac:dyDescent="0.25">
      <c r="A12" s="14" t="s">
        <v>290</v>
      </c>
      <c r="B12" s="14" t="s">
        <v>40</v>
      </c>
      <c r="C12" s="14" t="s">
        <v>236</v>
      </c>
      <c r="D12" s="14" t="s">
        <v>237</v>
      </c>
      <c r="E12" s="14" t="s">
        <v>238</v>
      </c>
      <c r="F12" s="14" t="s">
        <v>239</v>
      </c>
      <c r="G12" s="14" t="s">
        <v>13</v>
      </c>
      <c r="H12" s="21">
        <v>181.5</v>
      </c>
      <c r="I12" s="20">
        <f>H12/290</f>
        <v>0.62586206896551722</v>
      </c>
      <c r="J12" s="21">
        <v>51</v>
      </c>
      <c r="K12" s="11"/>
    </row>
    <row r="13" spans="1:11" ht="20.100000000000001" customHeight="1" x14ac:dyDescent="0.25">
      <c r="A13" s="14"/>
      <c r="B13" s="14"/>
      <c r="C13" s="14"/>
      <c r="D13" s="14"/>
      <c r="E13" s="14"/>
      <c r="F13" s="14"/>
      <c r="G13" s="14"/>
      <c r="H13" s="18"/>
      <c r="I13" s="18"/>
      <c r="J13" s="18"/>
      <c r="K13" s="11"/>
    </row>
    <row r="14" spans="1:11" ht="20.100000000000001" customHeight="1" x14ac:dyDescent="0.25">
      <c r="A14" s="14"/>
      <c r="B14" s="14"/>
      <c r="C14" s="14"/>
      <c r="D14" s="14"/>
      <c r="E14" s="14"/>
      <c r="F14" s="14"/>
      <c r="G14" s="14"/>
      <c r="H14" s="22"/>
      <c r="I14" s="22"/>
      <c r="J14" s="22"/>
      <c r="K14" s="11"/>
    </row>
  </sheetData>
  <pageMargins left="0.7" right="0.7" top="0.75" bottom="0.75" header="0.3" footer="0.3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5"/>
  <sheetViews>
    <sheetView topLeftCell="A2" workbookViewId="0">
      <selection activeCell="A13" sqref="A13"/>
    </sheetView>
  </sheetViews>
  <sheetFormatPr defaultRowHeight="15" x14ac:dyDescent="0.25"/>
  <cols>
    <col min="3" max="3" width="18.140625" customWidth="1"/>
    <col min="5" max="5" width="26.7109375" customWidth="1"/>
  </cols>
  <sheetData>
    <row r="1" spans="1:10" ht="18.75" x14ac:dyDescent="0.3">
      <c r="A1" s="3" t="s">
        <v>50</v>
      </c>
    </row>
    <row r="2" spans="1:10" ht="18.75" x14ac:dyDescent="0.3">
      <c r="A2" s="3" t="s">
        <v>10</v>
      </c>
    </row>
    <row r="3" spans="1:10" ht="18.75" x14ac:dyDescent="0.3">
      <c r="A3" s="3" t="s">
        <v>94</v>
      </c>
    </row>
    <row r="4" spans="1:10" ht="18.75" x14ac:dyDescent="0.3">
      <c r="A4" s="3" t="s">
        <v>108</v>
      </c>
    </row>
    <row r="5" spans="1:10" ht="18.75" x14ac:dyDescent="0.3">
      <c r="A5" s="3" t="s">
        <v>68</v>
      </c>
    </row>
    <row r="6" spans="1:10" ht="18.75" x14ac:dyDescent="0.3">
      <c r="A6" s="3" t="s">
        <v>65</v>
      </c>
    </row>
    <row r="7" spans="1:10" ht="18.75" x14ac:dyDescent="0.3">
      <c r="A7" s="3" t="s">
        <v>99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0.100000000000001" customHeight="1" x14ac:dyDescent="0.25">
      <c r="A10" s="4" t="s">
        <v>23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4" t="s">
        <v>8</v>
      </c>
      <c r="J10" s="4" t="s">
        <v>9</v>
      </c>
    </row>
    <row r="11" spans="1:10" ht="20.100000000000001" customHeight="1" x14ac:dyDescent="0.25">
      <c r="A11" s="14" t="s">
        <v>304</v>
      </c>
      <c r="B11" s="14" t="s">
        <v>56</v>
      </c>
      <c r="C11" s="14" t="s">
        <v>69</v>
      </c>
      <c r="D11" s="14" t="s">
        <v>70</v>
      </c>
      <c r="E11" s="14" t="s">
        <v>234</v>
      </c>
      <c r="F11" s="14" t="s">
        <v>235</v>
      </c>
      <c r="G11" s="14" t="s">
        <v>12</v>
      </c>
      <c r="H11" s="18">
        <v>216</v>
      </c>
      <c r="I11" s="23">
        <f>H11/340</f>
        <v>0.63529411764705879</v>
      </c>
      <c r="J11" s="18">
        <v>52</v>
      </c>
    </row>
    <row r="12" spans="1:10" ht="20.100000000000001" customHeight="1" x14ac:dyDescent="0.25">
      <c r="A12" s="14" t="s">
        <v>294</v>
      </c>
      <c r="B12" s="14" t="s">
        <v>106</v>
      </c>
      <c r="C12" s="14" t="s">
        <v>87</v>
      </c>
      <c r="D12" s="14" t="s">
        <v>88</v>
      </c>
      <c r="E12" s="14" t="s">
        <v>240</v>
      </c>
      <c r="F12" s="14" t="s">
        <v>241</v>
      </c>
      <c r="G12" s="14" t="s">
        <v>14</v>
      </c>
      <c r="H12" s="22">
        <v>233</v>
      </c>
      <c r="I12" s="23">
        <f>H12/340</f>
        <v>0.68529411764705883</v>
      </c>
      <c r="J12" s="22">
        <v>56</v>
      </c>
    </row>
    <row r="13" spans="1:10" ht="20.100000000000001" customHeight="1" x14ac:dyDescent="0.25">
      <c r="A13" s="14" t="s">
        <v>290</v>
      </c>
      <c r="B13" s="14" t="s">
        <v>40</v>
      </c>
      <c r="C13" s="14" t="s">
        <v>236</v>
      </c>
      <c r="D13" s="14" t="s">
        <v>237</v>
      </c>
      <c r="E13" s="14" t="s">
        <v>238</v>
      </c>
      <c r="F13" s="14" t="s">
        <v>239</v>
      </c>
      <c r="G13" s="14" t="s">
        <v>13</v>
      </c>
      <c r="H13" s="18">
        <v>202.5</v>
      </c>
      <c r="I13" s="23">
        <f>H13/340</f>
        <v>0.59558823529411764</v>
      </c>
      <c r="J13" s="18">
        <v>50</v>
      </c>
    </row>
    <row r="14" spans="1:10" ht="20.100000000000001" customHeight="1" x14ac:dyDescent="0.25">
      <c r="A14" s="14"/>
      <c r="B14" s="14"/>
      <c r="C14" s="14"/>
      <c r="D14" s="14"/>
      <c r="E14" s="14"/>
      <c r="F14" s="14"/>
      <c r="G14" s="14"/>
      <c r="H14" s="18"/>
      <c r="I14" s="18"/>
      <c r="J14" s="18"/>
    </row>
    <row r="15" spans="1:10" ht="20.100000000000001" customHeight="1" x14ac:dyDescent="0.25">
      <c r="A15" s="14"/>
      <c r="B15" s="14"/>
      <c r="C15" s="14"/>
      <c r="D15" s="14"/>
      <c r="E15" s="14"/>
      <c r="F15" s="14"/>
      <c r="G15" s="14"/>
      <c r="H15" s="21"/>
      <c r="I15" s="21"/>
      <c r="J15" s="21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C808C-0DFF-42EE-BBE6-2298F9E34ACF}">
  <dimension ref="A1:J15"/>
  <sheetViews>
    <sheetView workbookViewId="0">
      <selection activeCell="A12" sqref="A12"/>
    </sheetView>
  </sheetViews>
  <sheetFormatPr defaultRowHeight="15" x14ac:dyDescent="0.25"/>
  <cols>
    <col min="3" max="3" width="22.5703125" customWidth="1"/>
    <col min="5" max="5" width="21" customWidth="1"/>
    <col min="8" max="8" width="9.42578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81</v>
      </c>
    </row>
    <row r="4" spans="1:10" ht="18.75" x14ac:dyDescent="0.3">
      <c r="A4" s="3" t="s">
        <v>108</v>
      </c>
    </row>
    <row r="5" spans="1:10" ht="18.75" x14ac:dyDescent="0.3">
      <c r="A5" s="3" t="s">
        <v>242</v>
      </c>
    </row>
    <row r="6" spans="1:10" ht="18.75" x14ac:dyDescent="0.3">
      <c r="A6" s="3" t="s">
        <v>310</v>
      </c>
    </row>
    <row r="7" spans="1:10" ht="18.75" x14ac:dyDescent="0.3">
      <c r="A7" s="3" t="s">
        <v>99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0.100000000000001" customHeight="1" x14ac:dyDescent="0.25">
      <c r="A10" s="9" t="s">
        <v>23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9" t="s">
        <v>6</v>
      </c>
      <c r="H10" s="9" t="s">
        <v>7</v>
      </c>
      <c r="I10" s="9" t="s">
        <v>8</v>
      </c>
      <c r="J10" s="9" t="s">
        <v>9</v>
      </c>
    </row>
    <row r="11" spans="1:10" ht="20.100000000000001" customHeight="1" x14ac:dyDescent="0.25">
      <c r="A11" s="14" t="s">
        <v>304</v>
      </c>
      <c r="B11" s="14" t="s">
        <v>24</v>
      </c>
      <c r="C11" s="14" t="s">
        <v>243</v>
      </c>
      <c r="D11" s="14" t="s">
        <v>244</v>
      </c>
      <c r="E11" s="14" t="s">
        <v>245</v>
      </c>
      <c r="F11" s="14" t="s">
        <v>246</v>
      </c>
      <c r="G11" s="14" t="s">
        <v>12</v>
      </c>
      <c r="H11" s="18">
        <v>270</v>
      </c>
      <c r="I11" s="20">
        <f>H11/390</f>
        <v>0.69230769230769229</v>
      </c>
      <c r="J11" s="18">
        <v>56</v>
      </c>
    </row>
    <row r="12" spans="1:10" ht="20.100000000000001" customHeight="1" x14ac:dyDescent="0.25">
      <c r="A12" s="14" t="s">
        <v>294</v>
      </c>
      <c r="B12" s="14" t="s">
        <v>106</v>
      </c>
      <c r="C12" s="14" t="s">
        <v>87</v>
      </c>
      <c r="D12" s="14" t="s">
        <v>88</v>
      </c>
      <c r="E12" s="14" t="s">
        <v>240</v>
      </c>
      <c r="F12" s="14" t="s">
        <v>241</v>
      </c>
      <c r="G12" s="14" t="s">
        <v>14</v>
      </c>
      <c r="H12" s="21">
        <v>256.5</v>
      </c>
      <c r="I12" s="20">
        <f>H12/390</f>
        <v>0.65769230769230769</v>
      </c>
      <c r="J12" s="21">
        <v>54</v>
      </c>
    </row>
    <row r="13" spans="1:10" ht="20.100000000000001" customHeight="1" x14ac:dyDescent="0.25">
      <c r="A13" s="14"/>
      <c r="B13" s="14"/>
      <c r="C13" s="14"/>
      <c r="D13" s="14"/>
      <c r="E13" s="14"/>
      <c r="F13" s="14"/>
      <c r="G13" s="14"/>
      <c r="H13" s="18"/>
      <c r="I13" s="18"/>
      <c r="J13" s="18"/>
    </row>
    <row r="14" spans="1:10" ht="20.100000000000001" customHeight="1" x14ac:dyDescent="0.25">
      <c r="A14" s="14"/>
      <c r="B14" s="14"/>
      <c r="C14" s="14"/>
      <c r="D14" s="14"/>
      <c r="E14" s="14"/>
      <c r="F14" s="14"/>
      <c r="G14" s="14"/>
      <c r="H14" s="18"/>
      <c r="I14" s="18"/>
      <c r="J14" s="18"/>
    </row>
    <row r="15" spans="1:10" ht="20.100000000000001" customHeight="1" x14ac:dyDescent="0.25">
      <c r="A15" s="14"/>
      <c r="B15" s="14"/>
      <c r="C15" s="14"/>
      <c r="D15" s="14"/>
      <c r="E15" s="14"/>
      <c r="F15" s="14"/>
      <c r="G15" s="14"/>
      <c r="H15" s="21"/>
      <c r="I15" s="21"/>
      <c r="J15" s="21"/>
    </row>
  </sheetData>
  <pageMargins left="0.7" right="0.7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Class 1 Prelim  17a</vt:lpstr>
      <vt:lpstr>Class 2 Prelim 19 Q</vt:lpstr>
      <vt:lpstr>Class 3 Novice 22 </vt:lpstr>
      <vt:lpstr>Class 4 Novice 37aQ</vt:lpstr>
      <vt:lpstr>Class 5 Ele 40</vt:lpstr>
      <vt:lpstr>Class 6 Ele 53 Q</vt:lpstr>
      <vt:lpstr>Class 7 Medium 61</vt:lpstr>
      <vt:lpstr>Class 8 Med 73 Q</vt:lpstr>
      <vt:lpstr>Class 9 AM91 Q</vt:lpstr>
      <vt:lpstr>Class 10 AM98 Q</vt:lpstr>
      <vt:lpstr>Class 12 PSG Q</vt:lpstr>
      <vt:lpstr>Class 13 Inter I Q</vt:lpstr>
      <vt:lpstr>Class 14 Inter II</vt:lpstr>
      <vt:lpstr>Class 15 GP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2021-04-28T18:53:22Z</cp:lastPrinted>
  <dcterms:created xsi:type="dcterms:W3CDTF">2019-10-07T12:12:15Z</dcterms:created>
  <dcterms:modified xsi:type="dcterms:W3CDTF">2022-10-28T16:23:59Z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