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380" documentId="8_{199F8D68-BD3F-410E-8C65-AB5061CC1C6A}" xr6:coauthVersionLast="47" xr6:coauthVersionMax="47" xr10:uidLastSave="{D0FD0660-99B8-49F7-98B2-A940B6B63F57}"/>
  <bookViews>
    <workbookView xWindow="-120" yWindow="-120" windowWidth="20730" windowHeight="11160" xr2:uid="{00000000-000D-0000-FFFF-FFFF00000000}"/>
  </bookViews>
  <sheets>
    <sheet name="Class 1 Prelim  17a" sheetId="4" r:id="rId1"/>
    <sheet name="Class 2 Prelim 19 Q" sheetId="5" r:id="rId2"/>
    <sheet name="Class 3 Novice 22 " sheetId="6" r:id="rId3"/>
    <sheet name="Class 4 Novice 37aQ" sheetId="7" r:id="rId4"/>
    <sheet name="Class 5 Ele 40" sheetId="8" r:id="rId5"/>
    <sheet name="Class 6 Ele 53 Q" sheetId="9" r:id="rId6"/>
    <sheet name="Class 7 Med 61" sheetId="30" r:id="rId7"/>
    <sheet name="Class 8 M73 Q" sheetId="31" r:id="rId8"/>
    <sheet name="Class 9 Adv Med 85 Q" sheetId="33" r:id="rId9"/>
    <sheet name="Class 10 Adv Med 98 Q" sheetId="28" r:id="rId10"/>
    <sheet name="Class 11 Adv PYO" sheetId="32" r:id="rId11"/>
    <sheet name="Class 12 PSG Q" sheetId="23" r:id="rId12"/>
    <sheet name="Class 13 Inter I Q" sheetId="37" r:id="rId13"/>
    <sheet name="Class 14 Inter II" sheetId="38" r:id="rId14"/>
    <sheet name="Class 15 GP" sheetId="35" r:id="rId15"/>
    <sheet name="Class 18 Novice FSM Q" sheetId="25" r:id="rId16"/>
    <sheet name="Class 19 Ele FSM Q" sheetId="40" r:id="rId17"/>
    <sheet name="Class 21 Adv Med FSM Q" sheetId="39" r:id="rId18"/>
    <sheet name="Class 22 PSG FSM Q" sheetId="41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8" l="1"/>
  <c r="I12" i="37"/>
  <c r="I11" i="37"/>
  <c r="I11" i="41"/>
  <c r="I12" i="33"/>
  <c r="I14" i="33"/>
  <c r="I13" i="33"/>
  <c r="I11" i="33"/>
  <c r="I11" i="40"/>
  <c r="I12" i="8"/>
  <c r="I15" i="8"/>
  <c r="I11" i="8"/>
  <c r="I14" i="8"/>
  <c r="I13" i="8"/>
  <c r="I15" i="6"/>
  <c r="I11" i="6"/>
  <c r="I13" i="6"/>
  <c r="I16" i="6"/>
  <c r="I14" i="6"/>
  <c r="I12" i="6"/>
  <c r="I17" i="6"/>
  <c r="I18" i="6"/>
  <c r="I18" i="5"/>
  <c r="I12" i="25"/>
  <c r="I13" i="23"/>
  <c r="I12" i="23"/>
  <c r="I18" i="23"/>
  <c r="I17" i="23"/>
  <c r="I16" i="23"/>
  <c r="I15" i="23"/>
  <c r="I11" i="23"/>
  <c r="I11" i="28"/>
  <c r="I12" i="28"/>
  <c r="I11" i="7"/>
  <c r="I13" i="7"/>
  <c r="I20" i="5"/>
  <c r="I13" i="5"/>
  <c r="I17" i="5"/>
  <c r="I16" i="5"/>
  <c r="I22" i="5"/>
  <c r="I14" i="5"/>
  <c r="I11" i="4"/>
  <c r="I16" i="4"/>
  <c r="I17" i="4"/>
  <c r="I22" i="4"/>
  <c r="I12" i="4"/>
  <c r="I14" i="4"/>
  <c r="I15" i="4"/>
  <c r="I20" i="4"/>
  <c r="I19" i="4"/>
  <c r="I13" i="4"/>
  <c r="I18" i="4"/>
  <c r="I11" i="25"/>
  <c r="I14" i="7"/>
  <c r="I11" i="32"/>
  <c r="I11" i="9"/>
  <c r="I14" i="9"/>
  <c r="I12" i="9"/>
  <c r="I13" i="9"/>
  <c r="I11" i="30"/>
  <c r="I11" i="31"/>
  <c r="I12" i="31"/>
  <c r="I11" i="35"/>
  <c r="I12" i="35"/>
  <c r="I19" i="5"/>
  <c r="I21" i="5"/>
  <c r="I15" i="5"/>
  <c r="I12" i="5"/>
  <c r="I10" i="4"/>
  <c r="I23" i="4"/>
  <c r="I21" i="4"/>
  <c r="I14" i="23"/>
  <c r="I11" i="5"/>
  <c r="I16" i="7"/>
  <c r="I15" i="7"/>
  <c r="I12" i="7"/>
</calcChain>
</file>

<file path=xl/sharedStrings.xml><?xml version="1.0" encoding="utf-8"?>
<sst xmlns="http://schemas.openxmlformats.org/spreadsheetml/2006/main" count="906" uniqueCount="333">
  <si>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</si>
  <si>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</si>
  <si>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</si>
  <si>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</si>
  <si>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</si>
  <si>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</si>
  <si>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</si>
  <si>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</si>
  <si>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</si>
  <si>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</si>
  <si>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</si>
  <si>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</si>
  <si>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</si>
  <si>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</si>
  <si>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</si>
  <si>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</si>
  <si>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Test/Class : P19 / 2</t>
  </si>
  <si>
    <t>Total Points: 240</t>
  </si>
  <si>
    <t>Organiser : Jackie Jones</t>
  </si>
  <si>
    <t>17</t>
  </si>
  <si>
    <t>19</t>
  </si>
  <si>
    <t xml:space="preserve">Time </t>
  </si>
  <si>
    <t>7</t>
  </si>
  <si>
    <t>10</t>
  </si>
  <si>
    <t>13</t>
  </si>
  <si>
    <t>16</t>
  </si>
  <si>
    <t>18</t>
  </si>
  <si>
    <t>Total Points: 340</t>
  </si>
  <si>
    <t>Test/Class : PSG / 12</t>
  </si>
  <si>
    <t xml:space="preserve">Place </t>
  </si>
  <si>
    <t/>
  </si>
  <si>
    <t>Total Points: 380</t>
  </si>
  <si>
    <t>4</t>
  </si>
  <si>
    <t>Janette Frost</t>
  </si>
  <si>
    <t>26140</t>
  </si>
  <si>
    <t>Test/Class : N37a / 4</t>
  </si>
  <si>
    <t>Total Points: 270</t>
  </si>
  <si>
    <t>39</t>
  </si>
  <si>
    <t>25</t>
  </si>
  <si>
    <t>37</t>
  </si>
  <si>
    <t>6</t>
  </si>
  <si>
    <t>33</t>
  </si>
  <si>
    <t>34</t>
  </si>
  <si>
    <t>29</t>
  </si>
  <si>
    <t xml:space="preserve">Total Points: </t>
  </si>
  <si>
    <t>28</t>
  </si>
  <si>
    <t>23</t>
  </si>
  <si>
    <t>36</t>
  </si>
  <si>
    <t>Test/Class : 6 / E53</t>
  </si>
  <si>
    <t>Sammy Harrison</t>
  </si>
  <si>
    <t>1510327</t>
  </si>
  <si>
    <t>Angelito 11</t>
  </si>
  <si>
    <t>1940607</t>
  </si>
  <si>
    <t xml:space="preserve">Judge(s) : Anita Darken </t>
  </si>
  <si>
    <t>Test/Class : 7 / M61</t>
  </si>
  <si>
    <t>24</t>
  </si>
  <si>
    <t>32</t>
  </si>
  <si>
    <t>Test/Class : 8 / M73</t>
  </si>
  <si>
    <t>Sandie Gibbs</t>
  </si>
  <si>
    <t>58165</t>
  </si>
  <si>
    <t>Gomez Gold</t>
  </si>
  <si>
    <t>1936623</t>
  </si>
  <si>
    <t>40</t>
  </si>
  <si>
    <t>Test/Class : AM98 / 10</t>
  </si>
  <si>
    <t xml:space="preserve">Judge(s) : Anita Darken  </t>
  </si>
  <si>
    <t>21</t>
  </si>
  <si>
    <t xml:space="preserve">Test/Class : Adv PYO / 11 </t>
  </si>
  <si>
    <t>35</t>
  </si>
  <si>
    <t>Rachel Skeffington</t>
  </si>
  <si>
    <t>241555</t>
  </si>
  <si>
    <t>Fider Rose</t>
  </si>
  <si>
    <t>1633560</t>
  </si>
  <si>
    <t>Test/Class : GP / 15</t>
  </si>
  <si>
    <t>38</t>
  </si>
  <si>
    <t>Nicola Bell</t>
  </si>
  <si>
    <t>65773</t>
  </si>
  <si>
    <t>Don Caledonia</t>
  </si>
  <si>
    <t>52730</t>
  </si>
  <si>
    <t>Event Type : BD Reg I- GP + FSM</t>
  </si>
  <si>
    <t xml:space="preserve">Event Type : BD Reg I- GP + FSM </t>
  </si>
  <si>
    <t xml:space="preserve">Total Points: 460 </t>
  </si>
  <si>
    <t>Event Type : BD Reg I-GP + FSM</t>
  </si>
  <si>
    <t>Event Type : BD Reg I-GP+ FSM</t>
  </si>
  <si>
    <t xml:space="preserve">Event Type : BD Reg I-GP + FSM </t>
  </si>
  <si>
    <t>Event Type : Reg BD I - GP + FSM</t>
  </si>
  <si>
    <t>Total Points: Adv 102 - 340</t>
  </si>
  <si>
    <t>Start Date : 18 March 2023</t>
  </si>
  <si>
    <t xml:space="preserve">Judge(s) : Michael Daniels </t>
  </si>
  <si>
    <t>Natalie Duncan</t>
  </si>
  <si>
    <t>1048586</t>
  </si>
  <si>
    <t>Tontoe</t>
  </si>
  <si>
    <t>1945499</t>
  </si>
  <si>
    <t>Alison Gurney</t>
  </si>
  <si>
    <t>1411531</t>
  </si>
  <si>
    <t>Bernaya Hit</t>
  </si>
  <si>
    <t>1847193</t>
  </si>
  <si>
    <t>Alice Petyt</t>
  </si>
  <si>
    <t>1612412</t>
  </si>
  <si>
    <t>Mieters</t>
  </si>
  <si>
    <t>1940961</t>
  </si>
  <si>
    <t>2</t>
  </si>
  <si>
    <t>Melanie Strangleman</t>
  </si>
  <si>
    <t>240702</t>
  </si>
  <si>
    <t>Syon Special Addition</t>
  </si>
  <si>
    <t>1933020</t>
  </si>
  <si>
    <t>5</t>
  </si>
  <si>
    <t>joanne craig</t>
  </si>
  <si>
    <t>1410766</t>
  </si>
  <si>
    <t>Denarii</t>
  </si>
  <si>
    <t>1949602</t>
  </si>
  <si>
    <t>Leanne Wakefield</t>
  </si>
  <si>
    <t>1925218</t>
  </si>
  <si>
    <t>Brendonhill Silver Legend</t>
  </si>
  <si>
    <t>1944834</t>
  </si>
  <si>
    <t>Kirsty Taylor</t>
  </si>
  <si>
    <t>1040423</t>
  </si>
  <si>
    <t>Myspires Free Spirit</t>
  </si>
  <si>
    <t>1935140</t>
  </si>
  <si>
    <t>Thomas Chan</t>
  </si>
  <si>
    <t>1911875</t>
  </si>
  <si>
    <t>Don Zephyr</t>
  </si>
  <si>
    <t>1943298</t>
  </si>
  <si>
    <t>Katie Huddle</t>
  </si>
  <si>
    <t>1612351</t>
  </si>
  <si>
    <t>Stelvio van de kiekenshoef</t>
  </si>
  <si>
    <t>1949332</t>
  </si>
  <si>
    <t>45</t>
  </si>
  <si>
    <t>Victoria Archer</t>
  </si>
  <si>
    <t>104329</t>
  </si>
  <si>
    <t>Toncynffig Echo Beach</t>
  </si>
  <si>
    <t>1734065</t>
  </si>
  <si>
    <t>60</t>
  </si>
  <si>
    <t>Carrie Sherriff</t>
  </si>
  <si>
    <t>1915258</t>
  </si>
  <si>
    <t>Counter Attack</t>
  </si>
  <si>
    <t>1935963</t>
  </si>
  <si>
    <t>43</t>
  </si>
  <si>
    <t>Hannah Boylan</t>
  </si>
  <si>
    <t>1924855</t>
  </si>
  <si>
    <t>Doylan Chocolatier's Gift</t>
  </si>
  <si>
    <t>1949119</t>
  </si>
  <si>
    <t>Katie Ockendon-Evans</t>
  </si>
  <si>
    <t>1921364</t>
  </si>
  <si>
    <t>Kingsleypark Pearl</t>
  </si>
  <si>
    <t>1947568</t>
  </si>
  <si>
    <t>Rianne Buchan</t>
  </si>
  <si>
    <t>1922478</t>
  </si>
  <si>
    <t>Colour of Money</t>
  </si>
  <si>
    <t>1945684</t>
  </si>
  <si>
    <t xml:space="preserve">Judge(s) : Pat Green </t>
  </si>
  <si>
    <t>Jayne Scrivener</t>
  </si>
  <si>
    <t>1917772</t>
  </si>
  <si>
    <t>Oliver Meadows</t>
  </si>
  <si>
    <t>1939167</t>
  </si>
  <si>
    <t>44</t>
  </si>
  <si>
    <t>Sarah Bellamy</t>
  </si>
  <si>
    <t>367680</t>
  </si>
  <si>
    <t>Letterlough King Hector</t>
  </si>
  <si>
    <t>1530318</t>
  </si>
  <si>
    <t>Test/Class : 3 /N22</t>
  </si>
  <si>
    <t>Hattie Moore</t>
  </si>
  <si>
    <t>1915697</t>
  </si>
  <si>
    <t>CTD King</t>
  </si>
  <si>
    <t>1939612</t>
  </si>
  <si>
    <t>12</t>
  </si>
  <si>
    <t>Ellen Howard</t>
  </si>
  <si>
    <t>1919975</t>
  </si>
  <si>
    <t>OSH Broughton The Saracen</t>
  </si>
  <si>
    <t>1942346</t>
  </si>
  <si>
    <t>49</t>
  </si>
  <si>
    <t>Hayley Ward</t>
  </si>
  <si>
    <t>1913576</t>
  </si>
  <si>
    <t>Celestial vision</t>
  </si>
  <si>
    <t>1934068</t>
  </si>
  <si>
    <t>Eloise Jenkins</t>
  </si>
  <si>
    <t>1910756</t>
  </si>
  <si>
    <t>Life of Riley</t>
  </si>
  <si>
    <t>1931229</t>
  </si>
  <si>
    <t>Emma Slater</t>
  </si>
  <si>
    <t>1513710</t>
  </si>
  <si>
    <t>Dark Valentine</t>
  </si>
  <si>
    <t>1939929</t>
  </si>
  <si>
    <t>Jasmin Palmer</t>
  </si>
  <si>
    <t>1920604</t>
  </si>
  <si>
    <t>Pencarder Red Ruby</t>
  </si>
  <si>
    <t>1943185</t>
  </si>
  <si>
    <t>31</t>
  </si>
  <si>
    <t>Marne Ferguson</t>
  </si>
  <si>
    <t>1919204</t>
  </si>
  <si>
    <t>Guapo Am 111</t>
  </si>
  <si>
    <t>724015150316997</t>
  </si>
  <si>
    <t>Martin Watts</t>
  </si>
  <si>
    <t>1910972</t>
  </si>
  <si>
    <t>Quidams Choice</t>
  </si>
  <si>
    <t xml:space="preserve">Test/Class : E40 /5 </t>
  </si>
  <si>
    <t>61</t>
  </si>
  <si>
    <t>Daisy Adamson</t>
  </si>
  <si>
    <t>1919997</t>
  </si>
  <si>
    <t>Lancelot Lucy</t>
  </si>
  <si>
    <t>1946350</t>
  </si>
  <si>
    <t>50</t>
  </si>
  <si>
    <t>Colleen Taylor</t>
  </si>
  <si>
    <t>241830</t>
  </si>
  <si>
    <t>Clorogue Frost</t>
  </si>
  <si>
    <t>1534980</t>
  </si>
  <si>
    <t>48</t>
  </si>
  <si>
    <t>Rocky Leahy</t>
  </si>
  <si>
    <t>1917968</t>
  </si>
  <si>
    <t>BERNWODE BRITVIK</t>
  </si>
  <si>
    <t>143717</t>
  </si>
  <si>
    <t>Judge(s) : Annette Scott</t>
  </si>
  <si>
    <t>1</t>
  </si>
  <si>
    <t>46</t>
  </si>
  <si>
    <t>Melissa Storey</t>
  </si>
  <si>
    <t>130524</t>
  </si>
  <si>
    <t>Fernside Dakota</t>
  </si>
  <si>
    <t>1932735</t>
  </si>
  <si>
    <t xml:space="preserve">Judge(s) : Annette Scott </t>
  </si>
  <si>
    <t>Angela Westgarth</t>
  </si>
  <si>
    <t>200115</t>
  </si>
  <si>
    <t>Royal Heritage</t>
  </si>
  <si>
    <t>1931664</t>
  </si>
  <si>
    <t>Toby Hewlett</t>
  </si>
  <si>
    <t>379786</t>
  </si>
  <si>
    <t>58</t>
  </si>
  <si>
    <t>Jodie Smith</t>
  </si>
  <si>
    <t>171930</t>
  </si>
  <si>
    <t>Amber V</t>
  </si>
  <si>
    <t>1534555</t>
  </si>
  <si>
    <t>Test/Class : 9 / AM85</t>
  </si>
  <si>
    <t>53</t>
  </si>
  <si>
    <t>Fiona Brennan</t>
  </si>
  <si>
    <t>263010</t>
  </si>
  <si>
    <t>Viva Las Vegas</t>
  </si>
  <si>
    <t>1932573</t>
  </si>
  <si>
    <t>Kirstie Hamilton-Campbell</t>
  </si>
  <si>
    <t>190640</t>
  </si>
  <si>
    <t>Elningio</t>
  </si>
  <si>
    <t>1630857</t>
  </si>
  <si>
    <t>26</t>
  </si>
  <si>
    <t>Michaela Collins</t>
  </si>
  <si>
    <t>1713303</t>
  </si>
  <si>
    <t>Brachie Bronnie Doodles</t>
  </si>
  <si>
    <t>1735008</t>
  </si>
  <si>
    <t>57</t>
  </si>
  <si>
    <t>Claire Knowles</t>
  </si>
  <si>
    <t>23493</t>
  </si>
  <si>
    <t>Singing Skyjacker</t>
  </si>
  <si>
    <t>56332</t>
  </si>
  <si>
    <t>41</t>
  </si>
  <si>
    <t>Alex Lees</t>
  </si>
  <si>
    <t>403643</t>
  </si>
  <si>
    <t>Bakkegardens Monty</t>
  </si>
  <si>
    <t>42468</t>
  </si>
  <si>
    <t xml:space="preserve">Belinda Spence </t>
  </si>
  <si>
    <t>Sonnen Prinz 3</t>
  </si>
  <si>
    <t>54</t>
  </si>
  <si>
    <t>Gestion</t>
  </si>
  <si>
    <t>1535588</t>
  </si>
  <si>
    <t>59</t>
  </si>
  <si>
    <t>Trevor Downham</t>
  </si>
  <si>
    <t>18252</t>
  </si>
  <si>
    <t>Reubens</t>
  </si>
  <si>
    <t>51446</t>
  </si>
  <si>
    <t>Hilary French</t>
  </si>
  <si>
    <t>268585</t>
  </si>
  <si>
    <t>Adaeus</t>
  </si>
  <si>
    <t>1833463</t>
  </si>
  <si>
    <t>47</t>
  </si>
  <si>
    <t>Sharon Hunt</t>
  </si>
  <si>
    <t>1512173</t>
  </si>
  <si>
    <t>Loughnatousa Winston</t>
  </si>
  <si>
    <t>1533049</t>
  </si>
  <si>
    <t>52</t>
  </si>
  <si>
    <t>Woodcroft Jamais Noublais</t>
  </si>
  <si>
    <t>1831849</t>
  </si>
  <si>
    <t>Midnight Cassini</t>
  </si>
  <si>
    <t>49743</t>
  </si>
  <si>
    <t>Sarah Williams</t>
  </si>
  <si>
    <t>42005</t>
  </si>
  <si>
    <t>San remo hitt</t>
  </si>
  <si>
    <t>1632662</t>
  </si>
  <si>
    <t>Test/Class : Inter I / 13</t>
  </si>
  <si>
    <t>42</t>
  </si>
  <si>
    <t>Test/Class : Inter II / 14</t>
  </si>
  <si>
    <t>Kate Humphrey-Lear</t>
  </si>
  <si>
    <t>188166</t>
  </si>
  <si>
    <t>OSH Furisan</t>
  </si>
  <si>
    <t>49251</t>
  </si>
  <si>
    <t>9</t>
  </si>
  <si>
    <t>Jack Boarder</t>
  </si>
  <si>
    <t>380237</t>
  </si>
  <si>
    <t>Charisma IV</t>
  </si>
  <si>
    <t>1532396</t>
  </si>
  <si>
    <t>Test/Class : Ele FSM / 19</t>
  </si>
  <si>
    <t>Test/Class : Novice FSM / 18</t>
  </si>
  <si>
    <t>Venue : Brook Farm Training Centre</t>
  </si>
  <si>
    <t>Test/Class : Advanced Medium FSM / 21</t>
  </si>
  <si>
    <t>Test/Class : Advanced Medium FSM / 22</t>
  </si>
  <si>
    <t>20</t>
  </si>
  <si>
    <t>Jane Von Seelen Hansen</t>
  </si>
  <si>
    <t>1414514</t>
  </si>
  <si>
    <t>Missy II</t>
  </si>
  <si>
    <t>61071</t>
  </si>
  <si>
    <t xml:space="preserve">Finneguela O'brien </t>
  </si>
  <si>
    <t>Bridgeen</t>
  </si>
  <si>
    <t xml:space="preserve">Silver </t>
  </si>
  <si>
    <t>1G</t>
  </si>
  <si>
    <t>2G</t>
  </si>
  <si>
    <t>1S (1st)</t>
  </si>
  <si>
    <t>2S</t>
  </si>
  <si>
    <t>3S</t>
  </si>
  <si>
    <t>4S</t>
  </si>
  <si>
    <t>5S</t>
  </si>
  <si>
    <t>1B</t>
  </si>
  <si>
    <t>2B</t>
  </si>
  <si>
    <t>3B</t>
  </si>
  <si>
    <t>4B</t>
  </si>
  <si>
    <t>5B</t>
  </si>
  <si>
    <t>6B</t>
  </si>
  <si>
    <t>2S (3rd)</t>
  </si>
  <si>
    <t>1S</t>
  </si>
  <si>
    <t>1B (1st)</t>
  </si>
  <si>
    <t>Total Points: 310</t>
  </si>
  <si>
    <t>ELIM</t>
  </si>
  <si>
    <t>Total Points: 260</t>
  </si>
  <si>
    <t>NS</t>
  </si>
  <si>
    <t>Total Points: 300</t>
  </si>
  <si>
    <t>Total Points: 400</t>
  </si>
  <si>
    <t>HC</t>
  </si>
  <si>
    <t>1G (1st)</t>
  </si>
  <si>
    <t>1B (2nd)</t>
  </si>
  <si>
    <t>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</si>
</sst>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ill="1" applyBorder="1" applyAlignment="1">
      <alignment horizontal="right"/>
    </xf>
    <xf numFmtId="0" fontId="1" fillId="0" borderId="1" xfId="1" applyBorder="1" applyAlignment="1">
      <alignment horizontal="right"/>
    </xf>
    <xf numFmtId="0" fontId="7" fillId="0" borderId="1" xfId="0" applyFont="1" applyBorder="1"/>
    <xf numFmtId="20" fontId="6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2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left"/>
    </xf>
    <xf numFmtId="10" fontId="4" fillId="2" borderId="2" xfId="1" applyNumberFormat="1" applyFont="1" applyFill="1" applyBorder="1" applyAlignment="1">
      <alignment horizontal="center"/>
    </xf>
    <xf numFmtId="10" fontId="7" fillId="0" borderId="1" xfId="0" applyNumberFormat="1" applyFont="1" applyBorder="1"/>
    <xf numFmtId="10" fontId="0" fillId="0" borderId="1" xfId="0" applyNumberFormat="1" applyBorder="1"/>
    <xf numFmtId="164" fontId="7" fillId="0" borderId="1" xfId="0" applyNumberFormat="1" applyFont="1" applyBorder="1"/>
    <xf numFmtId="10" fontId="7" fillId="0" borderId="1" xfId="0" applyNumberFormat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0" fontId="8" fillId="3" borderId="1" xfId="1" applyFont="1" applyFill="1" applyBorder="1" applyAlignment="1">
      <alignment horizontal="right"/>
    </xf>
    <xf numFmtId="10" fontId="8" fillId="3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 vertical="top"/>
    </xf>
    <xf numFmtId="0" fontId="4" fillId="2" borderId="1" xfId="1" applyFont="1" applyFill="1" applyBorder="1" applyAlignment="1">
      <alignment horizontal="right"/>
    </xf>
    <xf numFmtId="10" fontId="4" fillId="2" borderId="1" xfId="1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tabSelected="1" topLeftCell="A7" workbookViewId="0">
      <selection activeCell="A23" sqref="A23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296</v>
      </c>
    </row>
    <row r="2" spans="1:10" ht="18.75" x14ac:dyDescent="0.3">
      <c r="A2" s="3" t="s">
        <v>10</v>
      </c>
    </row>
    <row r="3" spans="1:10" ht="18.75" x14ac:dyDescent="0.3">
      <c r="A3" s="3" t="s">
        <v>83</v>
      </c>
    </row>
    <row r="4" spans="1:10" ht="18.75" x14ac:dyDescent="0.3">
      <c r="A4" s="3" t="s">
        <v>86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87</v>
      </c>
    </row>
    <row r="8" spans="1:10" ht="18.75" x14ac:dyDescent="0.3">
      <c r="A8" s="3"/>
    </row>
    <row r="9" spans="1:10" ht="18.75" customHeight="1" x14ac:dyDescent="0.25">
      <c r="A9" s="6" t="s">
        <v>29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6" t="s">
        <v>6</v>
      </c>
      <c r="H9" s="6"/>
      <c r="I9" s="6" t="s">
        <v>8</v>
      </c>
      <c r="J9" s="6" t="s">
        <v>9</v>
      </c>
    </row>
    <row r="10" spans="1:10" ht="20.100000000000001" customHeight="1" x14ac:dyDescent="0.25">
      <c r="A10" s="17" t="s">
        <v>307</v>
      </c>
      <c r="B10" s="13" t="s">
        <v>24</v>
      </c>
      <c r="C10" s="13" t="s">
        <v>92</v>
      </c>
      <c r="D10" s="13" t="s">
        <v>93</v>
      </c>
      <c r="E10" s="13" t="s">
        <v>94</v>
      </c>
      <c r="F10" s="13" t="s">
        <v>95</v>
      </c>
      <c r="G10" s="13" t="s">
        <v>12</v>
      </c>
      <c r="H10" s="18">
        <v>196.5</v>
      </c>
      <c r="I10" s="24">
        <f t="shared" ref="I10:I23" si="0">H10/290</f>
        <v>0.67758620689655169</v>
      </c>
      <c r="J10" s="18">
        <v>69</v>
      </c>
    </row>
    <row r="11" spans="1:10" ht="18.75" customHeight="1" x14ac:dyDescent="0.25">
      <c r="A11" s="13" t="s">
        <v>308</v>
      </c>
      <c r="B11" s="13" t="s">
        <v>100</v>
      </c>
      <c r="C11" s="13" t="s">
        <v>101</v>
      </c>
      <c r="D11" s="13" t="s">
        <v>102</v>
      </c>
      <c r="E11" s="13" t="s">
        <v>103</v>
      </c>
      <c r="F11" s="13" t="s">
        <v>104</v>
      </c>
      <c r="G11" s="13" t="s">
        <v>12</v>
      </c>
      <c r="H11" s="26">
        <v>186</v>
      </c>
      <c r="I11" s="24">
        <f t="shared" si="0"/>
        <v>0.64137931034482754</v>
      </c>
      <c r="J11" s="13">
        <v>64</v>
      </c>
    </row>
    <row r="12" spans="1:10" ht="18.75" customHeight="1" x14ac:dyDescent="0.25">
      <c r="A12" s="13" t="s">
        <v>309</v>
      </c>
      <c r="B12" s="13" t="s">
        <v>42</v>
      </c>
      <c r="C12" s="13" t="s">
        <v>118</v>
      </c>
      <c r="D12" s="13" t="s">
        <v>119</v>
      </c>
      <c r="E12" s="13" t="s">
        <v>120</v>
      </c>
      <c r="F12" s="13" t="s">
        <v>121</v>
      </c>
      <c r="G12" s="13" t="s">
        <v>14</v>
      </c>
      <c r="H12" s="13">
        <v>202</v>
      </c>
      <c r="I12" s="24">
        <f t="shared" si="0"/>
        <v>0.69655172413793098</v>
      </c>
      <c r="J12" s="13">
        <v>71</v>
      </c>
    </row>
    <row r="13" spans="1:10" ht="18.75" customHeight="1" x14ac:dyDescent="0.25">
      <c r="A13" s="13" t="s">
        <v>310</v>
      </c>
      <c r="B13" s="13" t="s">
        <v>47</v>
      </c>
      <c r="C13" s="13" t="s">
        <v>141</v>
      </c>
      <c r="D13" s="13" t="s">
        <v>142</v>
      </c>
      <c r="E13" s="13" t="s">
        <v>143</v>
      </c>
      <c r="F13" s="13" t="s">
        <v>144</v>
      </c>
      <c r="G13" s="13" t="s">
        <v>14</v>
      </c>
      <c r="H13" s="13">
        <v>200</v>
      </c>
      <c r="I13" s="24">
        <f t="shared" si="0"/>
        <v>0.68965517241379315</v>
      </c>
      <c r="J13" s="13">
        <v>69</v>
      </c>
    </row>
    <row r="14" spans="1:10" ht="18.75" customHeight="1" x14ac:dyDescent="0.25">
      <c r="A14" s="13" t="s">
        <v>311</v>
      </c>
      <c r="B14" s="13" t="s">
        <v>73</v>
      </c>
      <c r="C14" s="13" t="s">
        <v>122</v>
      </c>
      <c r="D14" s="13" t="s">
        <v>123</v>
      </c>
      <c r="E14" s="13" t="s">
        <v>124</v>
      </c>
      <c r="F14" s="13" t="s">
        <v>125</v>
      </c>
      <c r="G14" s="13" t="s">
        <v>14</v>
      </c>
      <c r="H14" s="13">
        <v>198.5</v>
      </c>
      <c r="I14" s="24">
        <f t="shared" si="0"/>
        <v>0.68448275862068964</v>
      </c>
      <c r="J14" s="13">
        <v>69</v>
      </c>
    </row>
    <row r="15" spans="1:10" ht="18.75" customHeight="1" x14ac:dyDescent="0.25">
      <c r="A15" s="13" t="s">
        <v>312</v>
      </c>
      <c r="B15" s="13" t="s">
        <v>126</v>
      </c>
      <c r="C15" s="13" t="s">
        <v>127</v>
      </c>
      <c r="D15" s="13" t="s">
        <v>128</v>
      </c>
      <c r="E15" s="13" t="s">
        <v>129</v>
      </c>
      <c r="F15" s="13" t="s">
        <v>130</v>
      </c>
      <c r="G15" s="13" t="s">
        <v>14</v>
      </c>
      <c r="H15" s="13">
        <v>192.5</v>
      </c>
      <c r="I15" s="24">
        <f t="shared" si="0"/>
        <v>0.66379310344827591</v>
      </c>
      <c r="J15" s="13">
        <v>67</v>
      </c>
    </row>
    <row r="16" spans="1:10" ht="18.75" customHeight="1" x14ac:dyDescent="0.25">
      <c r="A16" s="13" t="s">
        <v>313</v>
      </c>
      <c r="B16" s="13" t="s">
        <v>105</v>
      </c>
      <c r="C16" s="13" t="s">
        <v>106</v>
      </c>
      <c r="D16" s="13" t="s">
        <v>107</v>
      </c>
      <c r="E16" s="13" t="s">
        <v>108</v>
      </c>
      <c r="F16" s="13" t="s">
        <v>109</v>
      </c>
      <c r="G16" s="13" t="s">
        <v>14</v>
      </c>
      <c r="H16" s="13">
        <v>192</v>
      </c>
      <c r="I16" s="24">
        <f t="shared" si="0"/>
        <v>0.66206896551724137</v>
      </c>
      <c r="J16" s="13">
        <v>66</v>
      </c>
    </row>
    <row r="17" spans="1:10" ht="18.75" customHeight="1" x14ac:dyDescent="0.25">
      <c r="A17" s="13" t="s">
        <v>314</v>
      </c>
      <c r="B17" s="13" t="s">
        <v>38</v>
      </c>
      <c r="C17" s="13" t="s">
        <v>110</v>
      </c>
      <c r="D17" s="13" t="s">
        <v>111</v>
      </c>
      <c r="E17" s="13" t="s">
        <v>112</v>
      </c>
      <c r="F17" s="13" t="s">
        <v>113</v>
      </c>
      <c r="G17" s="13" t="s">
        <v>13</v>
      </c>
      <c r="H17" s="13">
        <v>198.5</v>
      </c>
      <c r="I17" s="24">
        <f t="shared" si="0"/>
        <v>0.68448275862068964</v>
      </c>
      <c r="J17" s="13">
        <v>68</v>
      </c>
    </row>
    <row r="18" spans="1:10" ht="18.75" customHeight="1" x14ac:dyDescent="0.25">
      <c r="A18" s="13" t="s">
        <v>315</v>
      </c>
      <c r="B18" s="13" t="s">
        <v>65</v>
      </c>
      <c r="C18" s="13" t="s">
        <v>145</v>
      </c>
      <c r="D18" s="13" t="s">
        <v>146</v>
      </c>
      <c r="E18" s="13" t="s">
        <v>147</v>
      </c>
      <c r="F18" s="13" t="s">
        <v>148</v>
      </c>
      <c r="G18" s="13" t="s">
        <v>13</v>
      </c>
      <c r="H18" s="13">
        <v>192.5</v>
      </c>
      <c r="I18" s="24">
        <f t="shared" si="0"/>
        <v>0.66379310344827591</v>
      </c>
      <c r="J18" s="13">
        <v>68</v>
      </c>
    </row>
    <row r="19" spans="1:10" ht="18.75" customHeight="1" x14ac:dyDescent="0.25">
      <c r="A19" s="13" t="s">
        <v>316</v>
      </c>
      <c r="B19" s="13" t="s">
        <v>136</v>
      </c>
      <c r="C19" s="13" t="s">
        <v>137</v>
      </c>
      <c r="D19" s="13" t="s">
        <v>138</v>
      </c>
      <c r="E19" s="13" t="s">
        <v>139</v>
      </c>
      <c r="F19" s="13" t="s">
        <v>140</v>
      </c>
      <c r="G19" s="13" t="s">
        <v>13</v>
      </c>
      <c r="H19" s="13">
        <v>190.5</v>
      </c>
      <c r="I19" s="24">
        <f t="shared" si="0"/>
        <v>0.65689655172413797</v>
      </c>
      <c r="J19" s="13">
        <v>71</v>
      </c>
    </row>
    <row r="20" spans="1:10" ht="18.75" customHeight="1" x14ac:dyDescent="0.25">
      <c r="A20" s="13" t="s">
        <v>317</v>
      </c>
      <c r="B20" s="13" t="s">
        <v>131</v>
      </c>
      <c r="C20" s="13" t="s">
        <v>132</v>
      </c>
      <c r="D20" s="13" t="s">
        <v>133</v>
      </c>
      <c r="E20" s="13" t="s">
        <v>134</v>
      </c>
      <c r="F20" s="13" t="s">
        <v>135</v>
      </c>
      <c r="G20" s="13" t="s">
        <v>13</v>
      </c>
      <c r="H20" s="13">
        <v>185.5</v>
      </c>
      <c r="I20" s="24">
        <f t="shared" si="0"/>
        <v>0.6396551724137931</v>
      </c>
      <c r="J20" s="13">
        <v>63</v>
      </c>
    </row>
    <row r="21" spans="1:10" ht="18.75" customHeight="1" x14ac:dyDescent="0.25">
      <c r="A21" s="17" t="s">
        <v>318</v>
      </c>
      <c r="B21" s="13" t="s">
        <v>41</v>
      </c>
      <c r="C21" s="13" t="s">
        <v>88</v>
      </c>
      <c r="D21" s="13" t="s">
        <v>89</v>
      </c>
      <c r="E21" s="13" t="s">
        <v>90</v>
      </c>
      <c r="F21" s="13" t="s">
        <v>91</v>
      </c>
      <c r="G21" s="13" t="s">
        <v>13</v>
      </c>
      <c r="H21" s="26">
        <v>185</v>
      </c>
      <c r="I21" s="24">
        <f t="shared" si="0"/>
        <v>0.63793103448275867</v>
      </c>
      <c r="J21" s="13">
        <v>64</v>
      </c>
    </row>
    <row r="22" spans="1:10" ht="18.75" customHeight="1" x14ac:dyDescent="0.25">
      <c r="A22" s="13" t="s">
        <v>319</v>
      </c>
      <c r="B22" s="13" t="s">
        <v>56</v>
      </c>
      <c r="C22" s="13" t="s">
        <v>114</v>
      </c>
      <c r="D22" s="13" t="s">
        <v>115</v>
      </c>
      <c r="E22" s="13" t="s">
        <v>116</v>
      </c>
      <c r="F22" s="13" t="s">
        <v>117</v>
      </c>
      <c r="G22" s="13" t="s">
        <v>13</v>
      </c>
      <c r="H22" s="13">
        <v>178</v>
      </c>
      <c r="I22" s="24">
        <f t="shared" si="0"/>
        <v>0.61379310344827587</v>
      </c>
      <c r="J22" s="13">
        <v>63</v>
      </c>
    </row>
    <row r="23" spans="1:10" ht="18.75" customHeight="1" x14ac:dyDescent="0.25">
      <c r="A23" s="17" t="s">
        <v>332</v>
      </c>
      <c r="B23" s="13" t="s">
        <v>32</v>
      </c>
      <c r="C23" s="13" t="s">
        <v>96</v>
      </c>
      <c r="D23" s="13" t="s">
        <v>97</v>
      </c>
      <c r="E23" s="13" t="s">
        <v>98</v>
      </c>
      <c r="F23" s="13" t="s">
        <v>99</v>
      </c>
      <c r="G23" s="13" t="s">
        <v>13</v>
      </c>
      <c r="H23" s="13">
        <v>176</v>
      </c>
      <c r="I23" s="24">
        <f t="shared" si="0"/>
        <v>0.60689655172413792</v>
      </c>
      <c r="J23" s="13">
        <v>64</v>
      </c>
    </row>
  </sheetData>
  <sortState xmlns:xlrd2="http://schemas.microsoft.com/office/spreadsheetml/2017/richdata2" ref="A10:J23">
    <sortCondition ref="G10:G23" customList="Gold,Silver,Bronze"/>
    <sortCondition descending="1" ref="H10:H23"/>
    <sortCondition descending="1" ref="J10:J23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J14"/>
  <sheetViews>
    <sheetView workbookViewId="0">
      <selection activeCell="A12" sqref="A12:XFD12"/>
    </sheetView>
  </sheetViews>
  <sheetFormatPr defaultRowHeight="15" x14ac:dyDescent="0.25"/>
  <cols>
    <col min="3" max="3" width="25" customWidth="1"/>
    <col min="5" max="5" width="24" customWidth="1"/>
  </cols>
  <sheetData>
    <row r="1" spans="1:10" ht="18.75" x14ac:dyDescent="0.3">
      <c r="A1" s="3" t="s">
        <v>296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84</v>
      </c>
      <c r="I3" s="19"/>
    </row>
    <row r="4" spans="1:10" ht="18.75" x14ac:dyDescent="0.3">
      <c r="A4" s="3" t="s">
        <v>86</v>
      </c>
      <c r="I4" s="19"/>
    </row>
    <row r="5" spans="1:10" ht="18.75" x14ac:dyDescent="0.3">
      <c r="A5" s="3" t="s">
        <v>63</v>
      </c>
      <c r="I5" s="19"/>
    </row>
    <row r="6" spans="1:10" ht="18.75" x14ac:dyDescent="0.3">
      <c r="A6" s="3" t="s">
        <v>31</v>
      </c>
      <c r="I6" s="19"/>
    </row>
    <row r="7" spans="1:10" ht="18.75" x14ac:dyDescent="0.3">
      <c r="A7" s="3" t="s">
        <v>64</v>
      </c>
      <c r="I7" s="19"/>
    </row>
    <row r="8" spans="1:10" x14ac:dyDescent="0.25">
      <c r="I8" s="1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20.100000000000001" customHeight="1" x14ac:dyDescent="0.25">
      <c r="A10" s="4" t="s">
        <v>29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20.100000000000001" customHeight="1" x14ac:dyDescent="0.25">
      <c r="A11" s="13" t="s">
        <v>307</v>
      </c>
      <c r="B11" s="13" t="s">
        <v>230</v>
      </c>
      <c r="C11" s="13" t="s">
        <v>231</v>
      </c>
      <c r="D11" s="13" t="s">
        <v>232</v>
      </c>
      <c r="E11" s="13" t="s">
        <v>233</v>
      </c>
      <c r="F11" s="13" t="s">
        <v>234</v>
      </c>
      <c r="G11" s="13" t="s">
        <v>12</v>
      </c>
      <c r="H11" s="12">
        <v>264.5</v>
      </c>
      <c r="I11" s="27">
        <f t="shared" ref="I11:I12" si="0">H11/380</f>
        <v>0.69605263157894737</v>
      </c>
      <c r="J11" s="12">
        <v>54</v>
      </c>
    </row>
    <row r="12" spans="1:10" ht="20.100000000000001" customHeight="1" x14ac:dyDescent="0.25">
      <c r="A12" s="14" t="s">
        <v>321</v>
      </c>
      <c r="B12" s="16" t="s">
        <v>244</v>
      </c>
      <c r="C12" s="16" t="s">
        <v>245</v>
      </c>
      <c r="D12" s="16" t="s">
        <v>246</v>
      </c>
      <c r="E12" s="16" t="s">
        <v>247</v>
      </c>
      <c r="F12" s="16" t="s">
        <v>248</v>
      </c>
      <c r="G12" s="16" t="s">
        <v>14</v>
      </c>
      <c r="H12" s="11">
        <v>262</v>
      </c>
      <c r="I12" s="27">
        <f t="shared" si="0"/>
        <v>0.68947368421052635</v>
      </c>
      <c r="J12" s="11">
        <v>55</v>
      </c>
    </row>
    <row r="13" spans="1:10" ht="20.100000000000001" customHeight="1" x14ac:dyDescent="0.25">
      <c r="A13" s="13" t="s">
        <v>326</v>
      </c>
      <c r="B13" s="13" t="s">
        <v>23</v>
      </c>
      <c r="C13" s="13" t="s">
        <v>235</v>
      </c>
      <c r="D13" s="13" t="s">
        <v>236</v>
      </c>
      <c r="E13" s="13" t="s">
        <v>237</v>
      </c>
      <c r="F13" s="13" t="s">
        <v>238</v>
      </c>
      <c r="G13" s="13" t="s">
        <v>14</v>
      </c>
      <c r="H13" s="10" t="s">
        <v>326</v>
      </c>
      <c r="I13" s="27" t="s">
        <v>326</v>
      </c>
      <c r="J13" s="10" t="s">
        <v>326</v>
      </c>
    </row>
    <row r="14" spans="1:10" x14ac:dyDescent="0.25">
      <c r="I14" s="19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35C7C-D05D-46D1-8896-25587CB81219}">
  <dimension ref="A1:J16"/>
  <sheetViews>
    <sheetView workbookViewId="0">
      <selection activeCell="J11" sqref="J11"/>
    </sheetView>
  </sheetViews>
  <sheetFormatPr defaultRowHeight="15" x14ac:dyDescent="0.25"/>
  <cols>
    <col min="3" max="3" width="17" customWidth="1"/>
    <col min="5" max="5" width="22.5703125" customWidth="1"/>
  </cols>
  <sheetData>
    <row r="1" spans="1:10" ht="18.75" x14ac:dyDescent="0.3">
      <c r="A1" s="3" t="s">
        <v>296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84</v>
      </c>
      <c r="I3" s="19"/>
    </row>
    <row r="4" spans="1:10" ht="18.75" x14ac:dyDescent="0.3">
      <c r="A4" s="3" t="s">
        <v>86</v>
      </c>
      <c r="I4" s="19"/>
    </row>
    <row r="5" spans="1:10" ht="18.75" x14ac:dyDescent="0.3">
      <c r="A5" s="3" t="s">
        <v>66</v>
      </c>
      <c r="I5" s="19"/>
    </row>
    <row r="6" spans="1:10" ht="18.75" x14ac:dyDescent="0.3">
      <c r="A6" s="3" t="s">
        <v>85</v>
      </c>
      <c r="I6" s="19"/>
    </row>
    <row r="7" spans="1:10" ht="18.75" x14ac:dyDescent="0.3">
      <c r="A7" s="3" t="s">
        <v>64</v>
      </c>
      <c r="I7" s="19"/>
    </row>
    <row r="8" spans="1:10" x14ac:dyDescent="0.25">
      <c r="I8" s="1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20.100000000000001" customHeight="1" x14ac:dyDescent="0.25">
      <c r="A10" s="6" t="s">
        <v>29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3" t="s">
        <v>307</v>
      </c>
      <c r="B11" s="13" t="s">
        <v>249</v>
      </c>
      <c r="C11" s="13" t="s">
        <v>250</v>
      </c>
      <c r="D11" s="13" t="s">
        <v>251</v>
      </c>
      <c r="E11" s="13" t="s">
        <v>252</v>
      </c>
      <c r="F11" s="13" t="s">
        <v>253</v>
      </c>
      <c r="G11" s="13" t="s">
        <v>12</v>
      </c>
      <c r="H11" s="18">
        <v>236</v>
      </c>
      <c r="I11" s="27">
        <f>H11/340</f>
        <v>0.69411764705882351</v>
      </c>
      <c r="J11" s="18">
        <v>40.5</v>
      </c>
    </row>
    <row r="12" spans="1:10" ht="20.100000000000001" customHeight="1" x14ac:dyDescent="0.25">
      <c r="A12" s="13"/>
      <c r="B12" s="13"/>
      <c r="C12" s="13"/>
      <c r="D12" s="13"/>
      <c r="E12" s="13"/>
      <c r="F12" s="13"/>
      <c r="G12" s="13"/>
      <c r="H12" s="18"/>
      <c r="I12" s="27"/>
      <c r="J12" s="18"/>
    </row>
    <row r="13" spans="1:10" ht="20.100000000000001" customHeight="1" x14ac:dyDescent="0.25">
      <c r="A13" s="13"/>
      <c r="B13" s="13"/>
      <c r="C13" s="13"/>
      <c r="D13" s="13"/>
      <c r="E13" s="13"/>
      <c r="F13" s="13"/>
      <c r="G13" s="13"/>
      <c r="H13" s="28"/>
      <c r="I13" s="27"/>
      <c r="J13" s="28"/>
    </row>
    <row r="14" spans="1:10" ht="20.100000000000001" customHeight="1" x14ac:dyDescent="0.25">
      <c r="A14" s="13"/>
      <c r="B14" s="13"/>
      <c r="C14" s="13"/>
      <c r="D14" s="13"/>
      <c r="E14" s="13"/>
      <c r="F14" s="13"/>
      <c r="G14" s="13"/>
      <c r="H14" s="18"/>
      <c r="I14" s="27"/>
      <c r="J14" s="18"/>
    </row>
    <row r="15" spans="1:10" ht="20.100000000000001" customHeight="1" x14ac:dyDescent="0.25">
      <c r="A15" s="13"/>
      <c r="B15" s="13"/>
      <c r="C15" s="13"/>
      <c r="D15" s="13"/>
      <c r="E15" s="13"/>
      <c r="F15" s="13"/>
      <c r="G15" s="13"/>
      <c r="H15" s="18"/>
      <c r="I15" s="27"/>
      <c r="J15" s="18"/>
    </row>
    <row r="16" spans="1:10" ht="20.100000000000001" customHeight="1" x14ac:dyDescent="0.25">
      <c r="A16" s="14"/>
      <c r="B16" s="16"/>
      <c r="C16" s="16"/>
      <c r="D16" s="16"/>
      <c r="E16" s="16"/>
      <c r="F16" s="16"/>
      <c r="G16" s="16"/>
      <c r="H16" s="29"/>
      <c r="I16" s="30"/>
      <c r="J16" s="29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9"/>
  <sheetViews>
    <sheetView topLeftCell="A4" workbookViewId="0">
      <selection activeCell="H19" sqref="H19:J19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19"/>
  </cols>
  <sheetData>
    <row r="1" spans="1:10" ht="18.75" x14ac:dyDescent="0.3">
      <c r="A1" s="3" t="s">
        <v>296</v>
      </c>
    </row>
    <row r="2" spans="1:10" ht="18.75" x14ac:dyDescent="0.3">
      <c r="A2" s="3" t="s">
        <v>10</v>
      </c>
    </row>
    <row r="3" spans="1:10" ht="18.75" x14ac:dyDescent="0.3">
      <c r="A3" s="3" t="s">
        <v>78</v>
      </c>
    </row>
    <row r="4" spans="1:10" ht="18.75" x14ac:dyDescent="0.3">
      <c r="A4" s="3" t="s">
        <v>86</v>
      </c>
    </row>
    <row r="5" spans="1:10" ht="18.75" x14ac:dyDescent="0.3">
      <c r="A5" s="3" t="s">
        <v>28</v>
      </c>
    </row>
    <row r="6" spans="1:10" ht="18.75" x14ac:dyDescent="0.3">
      <c r="A6" s="3" t="s">
        <v>27</v>
      </c>
    </row>
    <row r="7" spans="1:10" ht="18.75" x14ac:dyDescent="0.3">
      <c r="A7" s="3" t="s">
        <v>53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18.75" customHeight="1" x14ac:dyDescent="0.25">
      <c r="A11" s="1" t="s">
        <v>330</v>
      </c>
      <c r="B11" s="1" t="s">
        <v>37</v>
      </c>
      <c r="C11" s="1" t="s">
        <v>278</v>
      </c>
      <c r="D11" s="1" t="s">
        <v>279</v>
      </c>
      <c r="E11" s="1" t="s">
        <v>280</v>
      </c>
      <c r="F11" s="1" t="s">
        <v>281</v>
      </c>
      <c r="G11" s="1" t="s">
        <v>12</v>
      </c>
      <c r="H11" s="1">
        <v>243</v>
      </c>
      <c r="I11" s="24">
        <f>H11/340</f>
        <v>0.71470588235294119</v>
      </c>
      <c r="J11" s="1">
        <v>16</v>
      </c>
    </row>
    <row r="12" spans="1:10" ht="18.75" customHeight="1" x14ac:dyDescent="0.25">
      <c r="A12" s="17" t="s">
        <v>308</v>
      </c>
      <c r="B12" s="13" t="s">
        <v>256</v>
      </c>
      <c r="C12" s="13" t="s">
        <v>231</v>
      </c>
      <c r="D12" s="13" t="s">
        <v>232</v>
      </c>
      <c r="E12" s="13" t="s">
        <v>257</v>
      </c>
      <c r="F12" s="13" t="s">
        <v>258</v>
      </c>
      <c r="G12" s="13" t="s">
        <v>12</v>
      </c>
      <c r="H12" s="1">
        <v>225.5</v>
      </c>
      <c r="I12" s="24">
        <f>H12/340</f>
        <v>0.66323529411764703</v>
      </c>
      <c r="J12" s="1">
        <v>14</v>
      </c>
    </row>
    <row r="13" spans="1:10" ht="18.75" customHeight="1" x14ac:dyDescent="0.25">
      <c r="A13" s="17" t="s">
        <v>321</v>
      </c>
      <c r="B13" s="13" t="s">
        <v>244</v>
      </c>
      <c r="C13" s="13" t="s">
        <v>245</v>
      </c>
      <c r="D13" s="13" t="s">
        <v>246</v>
      </c>
      <c r="E13" s="13" t="s">
        <v>247</v>
      </c>
      <c r="F13" s="13" t="s">
        <v>248</v>
      </c>
      <c r="G13" s="13" t="s">
        <v>14</v>
      </c>
      <c r="H13" s="13">
        <v>229</v>
      </c>
      <c r="I13" s="24">
        <f>H13/340</f>
        <v>0.67352941176470593</v>
      </c>
      <c r="J13" s="13">
        <v>14</v>
      </c>
    </row>
    <row r="14" spans="1:10" ht="18.75" customHeight="1" x14ac:dyDescent="0.25">
      <c r="A14" s="17" t="s">
        <v>310</v>
      </c>
      <c r="B14" s="15">
        <v>62</v>
      </c>
      <c r="C14" s="15" t="s">
        <v>254</v>
      </c>
      <c r="D14" s="15">
        <v>113832</v>
      </c>
      <c r="E14" s="15" t="s">
        <v>255</v>
      </c>
      <c r="F14" s="15">
        <v>1731961</v>
      </c>
      <c r="G14" s="15" t="s">
        <v>14</v>
      </c>
      <c r="H14" s="13">
        <v>227</v>
      </c>
      <c r="I14" s="24">
        <f>H14/340</f>
        <v>0.66764705882352937</v>
      </c>
      <c r="J14" s="13">
        <v>14</v>
      </c>
    </row>
    <row r="15" spans="1:10" ht="18.75" customHeight="1" x14ac:dyDescent="0.25">
      <c r="A15" s="1" t="s">
        <v>311</v>
      </c>
      <c r="B15" s="1" t="s">
        <v>45</v>
      </c>
      <c r="C15" s="1" t="s">
        <v>33</v>
      </c>
      <c r="D15" s="1" t="s">
        <v>34</v>
      </c>
      <c r="E15" s="1" t="s">
        <v>276</v>
      </c>
      <c r="F15" s="1" t="s">
        <v>277</v>
      </c>
      <c r="G15" s="1" t="s">
        <v>14</v>
      </c>
      <c r="H15" s="1">
        <v>225</v>
      </c>
      <c r="I15" s="24">
        <f>H15/340</f>
        <v>0.66176470588235292</v>
      </c>
      <c r="J15" s="1">
        <v>14</v>
      </c>
    </row>
    <row r="16" spans="1:10" ht="18.75" customHeight="1" x14ac:dyDescent="0.25">
      <c r="A16" s="1" t="s">
        <v>312</v>
      </c>
      <c r="B16" s="1" t="s">
        <v>268</v>
      </c>
      <c r="C16" s="1" t="s">
        <v>269</v>
      </c>
      <c r="D16" s="1" t="s">
        <v>270</v>
      </c>
      <c r="E16" s="1" t="s">
        <v>271</v>
      </c>
      <c r="F16" s="1" t="s">
        <v>272</v>
      </c>
      <c r="G16" s="1" t="s">
        <v>14</v>
      </c>
      <c r="H16" s="1">
        <v>224</v>
      </c>
      <c r="I16" s="24">
        <f>H16/340</f>
        <v>0.6588235294117647</v>
      </c>
      <c r="J16" s="1">
        <v>14</v>
      </c>
    </row>
    <row r="17" spans="1:10" ht="18.75" customHeight="1" x14ac:dyDescent="0.25">
      <c r="A17" s="1" t="s">
        <v>331</v>
      </c>
      <c r="B17" s="1" t="s">
        <v>19</v>
      </c>
      <c r="C17" s="1" t="s">
        <v>264</v>
      </c>
      <c r="D17" s="1" t="s">
        <v>265</v>
      </c>
      <c r="E17" s="1" t="s">
        <v>266</v>
      </c>
      <c r="F17" s="1" t="s">
        <v>267</v>
      </c>
      <c r="G17" s="1" t="s">
        <v>13</v>
      </c>
      <c r="H17" s="1">
        <v>233</v>
      </c>
      <c r="I17" s="24">
        <f>H17/340</f>
        <v>0.68529411764705883</v>
      </c>
      <c r="J17" s="1">
        <v>15</v>
      </c>
    </row>
    <row r="18" spans="1:10" ht="18.75" customHeight="1" x14ac:dyDescent="0.25">
      <c r="A18" s="17" t="s">
        <v>315</v>
      </c>
      <c r="B18" s="13" t="s">
        <v>259</v>
      </c>
      <c r="C18" s="13" t="s">
        <v>260</v>
      </c>
      <c r="D18" s="13" t="s">
        <v>261</v>
      </c>
      <c r="E18" s="13" t="s">
        <v>262</v>
      </c>
      <c r="F18" s="13" t="s">
        <v>263</v>
      </c>
      <c r="G18" s="13" t="s">
        <v>13</v>
      </c>
      <c r="H18" s="1">
        <v>209.5</v>
      </c>
      <c r="I18" s="24">
        <f>H18/340</f>
        <v>0.61617647058823533</v>
      </c>
      <c r="J18" s="1">
        <v>13</v>
      </c>
    </row>
    <row r="19" spans="1:10" ht="18.75" customHeight="1" x14ac:dyDescent="0.25">
      <c r="A19" s="1" t="s">
        <v>329</v>
      </c>
      <c r="B19" s="1" t="s">
        <v>273</v>
      </c>
      <c r="C19" s="1" t="s">
        <v>222</v>
      </c>
      <c r="D19" s="1" t="s">
        <v>223</v>
      </c>
      <c r="E19" s="1" t="s">
        <v>274</v>
      </c>
      <c r="F19" s="1" t="s">
        <v>275</v>
      </c>
      <c r="G19" s="1" t="s">
        <v>12</v>
      </c>
      <c r="H19" s="34" t="s">
        <v>329</v>
      </c>
      <c r="I19" s="27" t="s">
        <v>329</v>
      </c>
      <c r="J19" s="34" t="s">
        <v>329</v>
      </c>
    </row>
  </sheetData>
  <sortState xmlns:xlrd2="http://schemas.microsoft.com/office/spreadsheetml/2017/richdata2" ref="A11:J16">
    <sortCondition ref="G11:G16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60372-85B7-472E-A9A1-5E5EF384CE7F}">
  <dimension ref="A1:J19"/>
  <sheetViews>
    <sheetView workbookViewId="0">
      <selection activeCell="A6" sqref="A6"/>
    </sheetView>
  </sheetViews>
  <sheetFormatPr defaultRowHeight="15" x14ac:dyDescent="0.25"/>
  <cols>
    <col min="3" max="3" width="18.28515625" customWidth="1"/>
    <col min="5" max="5" width="27.140625" customWidth="1"/>
  </cols>
  <sheetData>
    <row r="1" spans="1:10" ht="18.75" x14ac:dyDescent="0.3">
      <c r="A1" s="3" t="s">
        <v>296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78</v>
      </c>
      <c r="I3" s="19"/>
    </row>
    <row r="4" spans="1:10" ht="18.75" x14ac:dyDescent="0.3">
      <c r="A4" s="3" t="s">
        <v>86</v>
      </c>
      <c r="I4" s="19"/>
    </row>
    <row r="5" spans="1:10" ht="18.75" x14ac:dyDescent="0.3">
      <c r="A5" s="3" t="s">
        <v>282</v>
      </c>
      <c r="I5" s="19"/>
    </row>
    <row r="6" spans="1:10" ht="18.75" x14ac:dyDescent="0.3">
      <c r="A6" s="3" t="s">
        <v>27</v>
      </c>
      <c r="I6" s="19"/>
    </row>
    <row r="7" spans="1:10" ht="18.75" x14ac:dyDescent="0.3">
      <c r="A7" s="3" t="s">
        <v>53</v>
      </c>
      <c r="I7" s="19"/>
    </row>
    <row r="8" spans="1:10" x14ac:dyDescent="0.25">
      <c r="I8" s="19"/>
    </row>
    <row r="9" spans="1:10" x14ac:dyDescent="0.25">
      <c r="I9" s="19"/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18.75" customHeight="1" x14ac:dyDescent="0.25">
      <c r="A11" s="17" t="s">
        <v>307</v>
      </c>
      <c r="B11" s="13" t="s">
        <v>283</v>
      </c>
      <c r="C11" s="13" t="s">
        <v>68</v>
      </c>
      <c r="D11" s="13" t="s">
        <v>69</v>
      </c>
      <c r="E11" s="13" t="s">
        <v>70</v>
      </c>
      <c r="F11" s="13" t="s">
        <v>71</v>
      </c>
      <c r="G11" s="13" t="s">
        <v>12</v>
      </c>
      <c r="H11" s="13">
        <v>231</v>
      </c>
      <c r="I11" s="24">
        <f>H11/340</f>
        <v>0.67941176470588238</v>
      </c>
      <c r="J11" s="13">
        <v>15</v>
      </c>
    </row>
    <row r="12" spans="1:10" ht="18.75" customHeight="1" x14ac:dyDescent="0.25">
      <c r="A12" s="13" t="s">
        <v>321</v>
      </c>
      <c r="B12" s="13" t="s">
        <v>45</v>
      </c>
      <c r="C12" s="13" t="s">
        <v>33</v>
      </c>
      <c r="D12" s="13" t="s">
        <v>34</v>
      </c>
      <c r="E12" s="13" t="s">
        <v>276</v>
      </c>
      <c r="F12" s="13" t="s">
        <v>277</v>
      </c>
      <c r="G12" s="13" t="s">
        <v>14</v>
      </c>
      <c r="H12" s="13">
        <v>229.5</v>
      </c>
      <c r="I12" s="24">
        <f>H12/340</f>
        <v>0.67500000000000004</v>
      </c>
      <c r="J12" s="13">
        <v>14</v>
      </c>
    </row>
    <row r="13" spans="1:10" ht="18.75" customHeight="1" x14ac:dyDescent="0.25">
      <c r="A13" s="17" t="s">
        <v>329</v>
      </c>
      <c r="B13" s="15" t="s">
        <v>273</v>
      </c>
      <c r="C13" s="15" t="s">
        <v>222</v>
      </c>
      <c r="D13" s="15" t="s">
        <v>223</v>
      </c>
      <c r="E13" s="15" t="s">
        <v>274</v>
      </c>
      <c r="F13" s="15" t="s">
        <v>275</v>
      </c>
      <c r="G13" s="15" t="s">
        <v>12</v>
      </c>
      <c r="H13" s="18" t="s">
        <v>329</v>
      </c>
      <c r="I13" s="27" t="s">
        <v>329</v>
      </c>
      <c r="J13" s="18" t="s">
        <v>329</v>
      </c>
    </row>
    <row r="14" spans="1:10" ht="18.75" customHeight="1" x14ac:dyDescent="0.25">
      <c r="A14" s="17"/>
      <c r="B14" s="13"/>
      <c r="C14" s="13"/>
      <c r="D14" s="13"/>
      <c r="E14" s="13"/>
      <c r="F14" s="13"/>
      <c r="G14" s="13"/>
      <c r="H14" s="1"/>
      <c r="I14" s="24"/>
      <c r="J14" s="1"/>
    </row>
    <row r="15" spans="1:10" ht="18.75" customHeight="1" x14ac:dyDescent="0.25">
      <c r="A15" s="1"/>
      <c r="B15" s="1"/>
      <c r="C15" s="1"/>
      <c r="D15" s="1"/>
      <c r="E15" s="1"/>
      <c r="F15" s="1"/>
      <c r="G15" s="1"/>
      <c r="H15" s="1"/>
      <c r="I15" s="24"/>
      <c r="J15" s="1"/>
    </row>
    <row r="16" spans="1:10" ht="18.75" customHeight="1" x14ac:dyDescent="0.25">
      <c r="A16" s="1"/>
      <c r="B16" s="1"/>
      <c r="C16" s="1"/>
      <c r="D16" s="1"/>
      <c r="E16" s="1"/>
      <c r="F16" s="1"/>
      <c r="G16" s="1"/>
      <c r="H16" s="1"/>
      <c r="I16" s="24"/>
      <c r="J16" s="1"/>
    </row>
    <row r="17" spans="1:10" ht="18.75" customHeight="1" x14ac:dyDescent="0.25">
      <c r="A17" s="1"/>
      <c r="B17" s="1"/>
      <c r="C17" s="1"/>
      <c r="D17" s="1"/>
      <c r="E17" s="1"/>
      <c r="F17" s="1"/>
      <c r="G17" s="1"/>
      <c r="H17" s="1"/>
      <c r="I17" s="24"/>
      <c r="J17" s="1"/>
    </row>
    <row r="18" spans="1:10" ht="18.75" customHeight="1" x14ac:dyDescent="0.25">
      <c r="A18" s="1"/>
      <c r="B18" s="1"/>
      <c r="C18" s="1"/>
      <c r="D18" s="1"/>
      <c r="E18" s="1"/>
      <c r="F18" s="1"/>
      <c r="G18" s="1"/>
      <c r="H18" s="1"/>
      <c r="I18" s="24"/>
      <c r="J18" s="1"/>
    </row>
    <row r="19" spans="1:10" ht="18.75" customHeight="1" x14ac:dyDescent="0.25">
      <c r="A19" s="1"/>
      <c r="B19" s="1"/>
      <c r="C19" s="1"/>
      <c r="D19" s="1"/>
      <c r="E19" s="1"/>
      <c r="F19" s="1"/>
      <c r="G19" s="1"/>
      <c r="H19" s="1"/>
      <c r="I19" s="24"/>
      <c r="J19" s="1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8173F-BD6D-4AE1-91E8-147624F1AAA0}">
  <dimension ref="A1:J20"/>
  <sheetViews>
    <sheetView workbookViewId="0">
      <selection activeCell="A11" sqref="A11"/>
    </sheetView>
  </sheetViews>
  <sheetFormatPr defaultRowHeight="15" x14ac:dyDescent="0.25"/>
  <cols>
    <col min="3" max="3" width="22.5703125" customWidth="1"/>
    <col min="5" max="5" width="18" customWidth="1"/>
  </cols>
  <sheetData>
    <row r="1" spans="1:10" ht="18.75" x14ac:dyDescent="0.3">
      <c r="A1" s="3" t="s">
        <v>296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78</v>
      </c>
      <c r="I3" s="19"/>
    </row>
    <row r="4" spans="1:10" ht="18.75" x14ac:dyDescent="0.3">
      <c r="A4" s="3" t="s">
        <v>86</v>
      </c>
      <c r="I4" s="19"/>
    </row>
    <row r="5" spans="1:10" ht="18.75" x14ac:dyDescent="0.3">
      <c r="A5" s="3" t="s">
        <v>284</v>
      </c>
      <c r="I5" s="19"/>
    </row>
    <row r="6" spans="1:10" ht="18.75" x14ac:dyDescent="0.3">
      <c r="A6" s="3" t="s">
        <v>27</v>
      </c>
      <c r="I6" s="19"/>
    </row>
    <row r="7" spans="1:10" ht="18.75" x14ac:dyDescent="0.3">
      <c r="A7" s="3" t="s">
        <v>53</v>
      </c>
      <c r="I7" s="19"/>
    </row>
    <row r="8" spans="1:10" x14ac:dyDescent="0.25">
      <c r="I8" s="19"/>
    </row>
    <row r="9" spans="1:10" x14ac:dyDescent="0.25">
      <c r="I9" s="19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18.75" customHeight="1" x14ac:dyDescent="0.25">
      <c r="A11" s="17" t="s">
        <v>307</v>
      </c>
      <c r="B11" s="13" t="s">
        <v>20</v>
      </c>
      <c r="C11" s="13" t="s">
        <v>285</v>
      </c>
      <c r="D11" s="13" t="s">
        <v>286</v>
      </c>
      <c r="E11" s="13" t="s">
        <v>287</v>
      </c>
      <c r="F11" s="13" t="s">
        <v>288</v>
      </c>
      <c r="G11" s="13" t="s">
        <v>12</v>
      </c>
      <c r="H11" s="13">
        <v>215</v>
      </c>
      <c r="I11" s="24">
        <f>H11/340</f>
        <v>0.63235294117647056</v>
      </c>
      <c r="J11" s="13">
        <v>14</v>
      </c>
    </row>
    <row r="12" spans="1:10" ht="18.75" customHeight="1" x14ac:dyDescent="0.25">
      <c r="A12" s="13"/>
      <c r="B12" s="13"/>
      <c r="C12" s="13"/>
      <c r="D12" s="13"/>
      <c r="E12" s="13"/>
      <c r="F12" s="13"/>
      <c r="G12" s="13"/>
      <c r="H12" s="13"/>
      <c r="I12" s="24"/>
      <c r="J12" s="13"/>
    </row>
    <row r="13" spans="1:10" ht="15.75" x14ac:dyDescent="0.25">
      <c r="A13" s="17"/>
      <c r="B13" s="13"/>
      <c r="C13" s="13"/>
      <c r="D13" s="13"/>
      <c r="E13" s="13"/>
      <c r="F13" s="13"/>
      <c r="G13" s="13"/>
      <c r="H13" s="13"/>
      <c r="I13" s="24"/>
      <c r="J13" s="13"/>
    </row>
    <row r="14" spans="1:10" ht="15.75" x14ac:dyDescent="0.25">
      <c r="A14" s="17"/>
      <c r="B14" s="13"/>
      <c r="C14" s="13"/>
      <c r="D14" s="13"/>
      <c r="E14" s="13"/>
      <c r="F14" s="13"/>
      <c r="G14" s="13"/>
      <c r="H14" s="1"/>
      <c r="I14" s="24"/>
      <c r="J14" s="1"/>
    </row>
    <row r="15" spans="1:10" ht="15.75" x14ac:dyDescent="0.25">
      <c r="A15" s="17"/>
      <c r="B15" s="13"/>
      <c r="C15" s="13"/>
      <c r="D15" s="13"/>
      <c r="E15" s="13"/>
      <c r="F15" s="13"/>
      <c r="G15" s="13"/>
      <c r="H15" s="1"/>
      <c r="I15" s="24"/>
      <c r="J15" s="1"/>
    </row>
    <row r="16" spans="1:10" ht="15.75" x14ac:dyDescent="0.25">
      <c r="A16" s="1"/>
      <c r="B16" s="1"/>
      <c r="C16" s="1"/>
      <c r="D16" s="1"/>
      <c r="E16" s="1"/>
      <c r="F16" s="1"/>
      <c r="G16" s="1"/>
      <c r="H16" s="1"/>
      <c r="I16" s="24"/>
      <c r="J16" s="1"/>
    </row>
    <row r="17" spans="1:10" ht="15.75" x14ac:dyDescent="0.25">
      <c r="A17" s="1"/>
      <c r="B17" s="1"/>
      <c r="C17" s="1"/>
      <c r="D17" s="1"/>
      <c r="E17" s="1"/>
      <c r="F17" s="1"/>
      <c r="G17" s="1"/>
      <c r="H17" s="1"/>
      <c r="I17" s="24"/>
      <c r="J17" s="1"/>
    </row>
    <row r="18" spans="1:10" ht="15.75" x14ac:dyDescent="0.25">
      <c r="A18" s="1"/>
      <c r="B18" s="1"/>
      <c r="C18" s="1"/>
      <c r="D18" s="1"/>
      <c r="E18" s="1"/>
      <c r="F18" s="1"/>
      <c r="G18" s="1"/>
      <c r="H18" s="1"/>
      <c r="I18" s="24"/>
      <c r="J18" s="1"/>
    </row>
    <row r="19" spans="1:10" ht="15.75" x14ac:dyDescent="0.25">
      <c r="A19" s="1"/>
      <c r="B19" s="1"/>
      <c r="C19" s="1"/>
      <c r="D19" s="1"/>
      <c r="E19" s="1"/>
      <c r="F19" s="1"/>
      <c r="G19" s="1"/>
      <c r="H19" s="1"/>
      <c r="I19" s="24"/>
      <c r="J19" s="1"/>
    </row>
    <row r="20" spans="1:10" ht="15.75" x14ac:dyDescent="0.25">
      <c r="A20" s="1"/>
      <c r="B20" s="1"/>
      <c r="C20" s="1"/>
      <c r="D20" s="1"/>
      <c r="E20" s="1"/>
      <c r="F20" s="1"/>
      <c r="G20" s="1"/>
      <c r="H20" s="1"/>
      <c r="I20" s="24"/>
      <c r="J20" s="1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F59A-AFA0-4769-B4B9-4A9A1071EF43}">
  <dimension ref="A1:J17"/>
  <sheetViews>
    <sheetView workbookViewId="0">
      <selection activeCell="K11" sqref="K11"/>
    </sheetView>
  </sheetViews>
  <sheetFormatPr defaultRowHeight="15" x14ac:dyDescent="0.25"/>
  <cols>
    <col min="3" max="3" width="17.85546875" customWidth="1"/>
    <col min="5" max="5" width="18.140625" customWidth="1"/>
  </cols>
  <sheetData>
    <row r="1" spans="1:10" ht="18.75" x14ac:dyDescent="0.3">
      <c r="A1" s="3" t="s">
        <v>296</v>
      </c>
    </row>
    <row r="2" spans="1:10" ht="18.75" x14ac:dyDescent="0.3">
      <c r="A2" s="3" t="s">
        <v>10</v>
      </c>
      <c r="I2" s="19"/>
    </row>
    <row r="3" spans="1:10" ht="18.75" x14ac:dyDescent="0.3">
      <c r="A3" s="3" t="s">
        <v>78</v>
      </c>
      <c r="I3" s="19"/>
    </row>
    <row r="4" spans="1:10" ht="18.75" x14ac:dyDescent="0.3">
      <c r="A4" s="3" t="s">
        <v>86</v>
      </c>
      <c r="I4" s="19"/>
    </row>
    <row r="5" spans="1:10" ht="18.75" x14ac:dyDescent="0.3">
      <c r="A5" s="3" t="s">
        <v>72</v>
      </c>
      <c r="I5" s="19"/>
    </row>
    <row r="6" spans="1:10" ht="18.75" x14ac:dyDescent="0.3">
      <c r="A6" s="3" t="s">
        <v>80</v>
      </c>
      <c r="I6" s="19"/>
    </row>
    <row r="7" spans="1:10" ht="18.75" x14ac:dyDescent="0.3">
      <c r="A7" s="3" t="s">
        <v>53</v>
      </c>
      <c r="I7" s="19"/>
    </row>
    <row r="8" spans="1:10" x14ac:dyDescent="0.25">
      <c r="I8" s="19"/>
    </row>
    <row r="9" spans="1:10" x14ac:dyDescent="0.25">
      <c r="I9" s="19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7" t="s">
        <v>307</v>
      </c>
      <c r="B11" s="13" t="s">
        <v>289</v>
      </c>
      <c r="C11" s="13" t="s">
        <v>290</v>
      </c>
      <c r="D11" s="13" t="s">
        <v>291</v>
      </c>
      <c r="E11" s="13" t="s">
        <v>292</v>
      </c>
      <c r="F11" s="13" t="s">
        <v>293</v>
      </c>
      <c r="G11" s="13" t="s">
        <v>12</v>
      </c>
      <c r="H11" s="13">
        <v>310</v>
      </c>
      <c r="I11" s="24">
        <f>H11/460</f>
        <v>0.67391304347826086</v>
      </c>
      <c r="J11" s="13">
        <v>15</v>
      </c>
    </row>
    <row r="12" spans="1:10" ht="20.100000000000001" customHeight="1" x14ac:dyDescent="0.25">
      <c r="A12" s="17" t="s">
        <v>308</v>
      </c>
      <c r="B12" s="13" t="s">
        <v>67</v>
      </c>
      <c r="C12" s="13" t="s">
        <v>74</v>
      </c>
      <c r="D12" s="13" t="s">
        <v>75</v>
      </c>
      <c r="E12" s="13" t="s">
        <v>76</v>
      </c>
      <c r="F12" s="13" t="s">
        <v>77</v>
      </c>
      <c r="G12" s="13" t="s">
        <v>12</v>
      </c>
      <c r="H12" s="13">
        <v>260.5</v>
      </c>
      <c r="I12" s="24">
        <f>H12/460</f>
        <v>0.56630434782608696</v>
      </c>
      <c r="J12" s="13">
        <v>14</v>
      </c>
    </row>
    <row r="13" spans="1:10" ht="20.100000000000001" customHeight="1" x14ac:dyDescent="0.25">
      <c r="A13" s="13"/>
      <c r="B13" s="13"/>
      <c r="C13" s="13"/>
      <c r="D13" s="13"/>
      <c r="E13" s="13"/>
      <c r="F13" s="13"/>
      <c r="G13" s="13"/>
      <c r="H13" s="13"/>
      <c r="I13" s="24"/>
      <c r="J13" s="13"/>
    </row>
    <row r="14" spans="1:10" ht="20.100000000000001" customHeight="1" x14ac:dyDescent="0.25">
      <c r="A14" s="13"/>
      <c r="B14" s="13"/>
      <c r="C14" s="13"/>
      <c r="D14" s="13"/>
      <c r="E14" s="13"/>
      <c r="F14" s="13"/>
      <c r="G14" s="13"/>
      <c r="H14" s="13"/>
      <c r="I14" s="24"/>
      <c r="J14" s="13"/>
    </row>
    <row r="15" spans="1:10" ht="20.100000000000001" customHeight="1" x14ac:dyDescent="0.25">
      <c r="A15" s="17"/>
      <c r="B15" s="13"/>
      <c r="C15" s="13"/>
      <c r="D15" s="13"/>
      <c r="E15" s="13"/>
      <c r="F15" s="13"/>
      <c r="G15" s="13"/>
      <c r="H15" s="13"/>
      <c r="I15" s="24"/>
      <c r="J15" s="13"/>
    </row>
    <row r="16" spans="1:10" ht="20.100000000000001" customHeight="1" x14ac:dyDescent="0.25">
      <c r="A16" s="17"/>
      <c r="B16" s="13"/>
      <c r="C16" s="13"/>
      <c r="D16" s="13"/>
      <c r="E16" s="13"/>
      <c r="F16" s="13"/>
      <c r="G16" s="13"/>
      <c r="H16" s="13"/>
      <c r="I16" s="24"/>
      <c r="J16" s="13"/>
    </row>
    <row r="17" spans="1:10" ht="20.100000000000001" customHeight="1" x14ac:dyDescent="0.25">
      <c r="A17" s="17"/>
      <c r="B17" s="13"/>
      <c r="C17" s="13"/>
      <c r="D17" s="13"/>
      <c r="E17" s="13"/>
      <c r="F17" s="13"/>
      <c r="G17" s="13"/>
      <c r="H17" s="13"/>
      <c r="I17" s="24"/>
      <c r="J17" s="13"/>
    </row>
  </sheetData>
  <sortState xmlns:xlrd2="http://schemas.microsoft.com/office/spreadsheetml/2017/richdata2" ref="A11:J13">
    <sortCondition descending="1" ref="H11:H13"/>
  </sortState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J13"/>
  <sheetViews>
    <sheetView workbookViewId="0">
      <selection activeCell="A12" sqref="A12"/>
    </sheetView>
  </sheetViews>
  <sheetFormatPr defaultRowHeight="15" x14ac:dyDescent="0.25"/>
  <cols>
    <col min="3" max="3" width="20.5703125" customWidth="1"/>
    <col min="5" max="5" width="27.5703125" customWidth="1"/>
    <col min="9" max="9" width="9.140625" style="19"/>
  </cols>
  <sheetData>
    <row r="1" spans="1:10" ht="18.75" x14ac:dyDescent="0.3">
      <c r="A1" s="3" t="s">
        <v>296</v>
      </c>
    </row>
    <row r="2" spans="1:10" ht="18.75" x14ac:dyDescent="0.3">
      <c r="A2" s="3" t="s">
        <v>10</v>
      </c>
    </row>
    <row r="3" spans="1:10" ht="18.75" x14ac:dyDescent="0.3">
      <c r="A3" s="3" t="s">
        <v>79</v>
      </c>
    </row>
    <row r="4" spans="1:10" ht="18.75" x14ac:dyDescent="0.3">
      <c r="A4" s="3" t="s">
        <v>86</v>
      </c>
    </row>
    <row r="5" spans="1:10" ht="18.75" x14ac:dyDescent="0.3">
      <c r="A5" s="3" t="s">
        <v>295</v>
      </c>
    </row>
    <row r="6" spans="1:10" ht="18.75" x14ac:dyDescent="0.3">
      <c r="A6" s="3" t="s">
        <v>44</v>
      </c>
    </row>
    <row r="7" spans="1:10" ht="18.75" x14ac:dyDescent="0.3">
      <c r="A7" s="3" t="s">
        <v>217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3" t="s">
        <v>321</v>
      </c>
      <c r="B11" s="13" t="s">
        <v>43</v>
      </c>
      <c r="C11" s="13" t="s">
        <v>178</v>
      </c>
      <c r="D11" s="13" t="s">
        <v>179</v>
      </c>
      <c r="E11" s="13" t="s">
        <v>180</v>
      </c>
      <c r="F11" s="13" t="s">
        <v>181</v>
      </c>
      <c r="G11" s="13" t="s">
        <v>14</v>
      </c>
      <c r="H11" s="13">
        <v>107.5</v>
      </c>
      <c r="I11" s="24">
        <f>H11/180</f>
        <v>0.59722222222222221</v>
      </c>
      <c r="J11" s="13">
        <v>55.5</v>
      </c>
    </row>
    <row r="12" spans="1:10" ht="20.100000000000001" customHeight="1" x14ac:dyDescent="0.25">
      <c r="A12" s="13" t="s">
        <v>314</v>
      </c>
      <c r="B12" s="13" t="s">
        <v>26</v>
      </c>
      <c r="C12" s="13" t="s">
        <v>182</v>
      </c>
      <c r="D12" s="13" t="s">
        <v>183</v>
      </c>
      <c r="E12" s="13" t="s">
        <v>184</v>
      </c>
      <c r="F12" s="13" t="s">
        <v>185</v>
      </c>
      <c r="G12" s="13" t="s">
        <v>13</v>
      </c>
      <c r="H12" s="1">
        <v>112.5</v>
      </c>
      <c r="I12" s="24">
        <f>H12/180</f>
        <v>0.625</v>
      </c>
      <c r="J12" s="1">
        <v>57</v>
      </c>
    </row>
    <row r="13" spans="1:10" ht="20.100000000000001" customHeight="1" x14ac:dyDescent="0.25">
      <c r="A13" s="13"/>
      <c r="B13" s="13"/>
      <c r="C13" s="13"/>
      <c r="D13" s="13"/>
      <c r="E13" s="13"/>
      <c r="F13" s="13"/>
      <c r="G13" s="13"/>
      <c r="H13" s="1"/>
      <c r="I13" s="25"/>
      <c r="J13" s="1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7DC77-57D7-402D-8EED-DC62B461F5C2}">
  <dimension ref="A1:J13"/>
  <sheetViews>
    <sheetView workbookViewId="0">
      <selection activeCell="J11" sqref="J11"/>
    </sheetView>
  </sheetViews>
  <sheetFormatPr defaultRowHeight="15" x14ac:dyDescent="0.25"/>
  <cols>
    <col min="3" max="3" width="17" customWidth="1"/>
    <col min="5" max="5" width="21.7109375" customWidth="1"/>
  </cols>
  <sheetData>
    <row r="1" spans="1:10" ht="18.75" x14ac:dyDescent="0.3">
      <c r="A1" s="3" t="s">
        <v>296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79</v>
      </c>
      <c r="I3" s="19"/>
    </row>
    <row r="4" spans="1:10" ht="18.75" x14ac:dyDescent="0.3">
      <c r="A4" s="3" t="s">
        <v>86</v>
      </c>
      <c r="I4" s="19"/>
    </row>
    <row r="5" spans="1:10" ht="18.75" x14ac:dyDescent="0.3">
      <c r="A5" s="3" t="s">
        <v>294</v>
      </c>
      <c r="I5" s="19"/>
    </row>
    <row r="6" spans="1:10" ht="18.75" x14ac:dyDescent="0.3">
      <c r="A6" s="3" t="s">
        <v>325</v>
      </c>
      <c r="I6" s="19"/>
    </row>
    <row r="7" spans="1:10" ht="18.75" x14ac:dyDescent="0.3">
      <c r="A7" s="3" t="s">
        <v>217</v>
      </c>
      <c r="I7" s="19"/>
    </row>
    <row r="8" spans="1:10" x14ac:dyDescent="0.25">
      <c r="I8" s="19"/>
    </row>
    <row r="9" spans="1:10" x14ac:dyDescent="0.25">
      <c r="I9" s="19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18.75" customHeight="1" x14ac:dyDescent="0.25">
      <c r="A11" s="15" t="s">
        <v>314</v>
      </c>
      <c r="B11" s="13" t="s">
        <v>212</v>
      </c>
      <c r="C11" s="13" t="s">
        <v>213</v>
      </c>
      <c r="D11" s="13" t="s">
        <v>214</v>
      </c>
      <c r="E11" s="13" t="s">
        <v>215</v>
      </c>
      <c r="F11" s="13" t="s">
        <v>216</v>
      </c>
      <c r="G11" s="13" t="s">
        <v>13</v>
      </c>
      <c r="H11" s="13">
        <v>179.5</v>
      </c>
      <c r="I11" s="24">
        <f>H11/260</f>
        <v>0.69038461538461537</v>
      </c>
      <c r="J11" s="13">
        <v>93.5</v>
      </c>
    </row>
    <row r="12" spans="1:10" ht="18.75" customHeight="1" x14ac:dyDescent="0.25">
      <c r="A12" s="13"/>
      <c r="B12" s="13"/>
      <c r="C12" s="13"/>
      <c r="D12" s="13"/>
      <c r="E12" s="13"/>
      <c r="F12" s="13"/>
      <c r="G12" s="13"/>
      <c r="H12" s="1"/>
      <c r="I12" s="24"/>
      <c r="J12" s="1"/>
    </row>
    <row r="13" spans="1:10" ht="18.75" customHeight="1" x14ac:dyDescent="0.25">
      <c r="A13" s="13"/>
      <c r="B13" s="13"/>
      <c r="C13" s="13"/>
      <c r="D13" s="13"/>
      <c r="E13" s="13"/>
      <c r="F13" s="13"/>
      <c r="G13" s="13"/>
      <c r="H13" s="1"/>
      <c r="I13" s="25"/>
      <c r="J13" s="1"/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9E4A2-D805-477B-B5A2-B1D8D9315FF5}">
  <dimension ref="A1:J17"/>
  <sheetViews>
    <sheetView workbookViewId="0">
      <selection activeCell="A11" sqref="A11"/>
    </sheetView>
  </sheetViews>
  <sheetFormatPr defaultRowHeight="15" x14ac:dyDescent="0.25"/>
  <cols>
    <col min="3" max="3" width="16.140625" customWidth="1"/>
    <col min="5" max="5" width="21.42578125" customWidth="1"/>
  </cols>
  <sheetData>
    <row r="1" spans="1:10" ht="18.75" x14ac:dyDescent="0.3">
      <c r="A1" s="3" t="s">
        <v>296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78</v>
      </c>
      <c r="I3" s="19"/>
    </row>
    <row r="4" spans="1:10" ht="18.75" x14ac:dyDescent="0.3">
      <c r="A4" s="3" t="s">
        <v>86</v>
      </c>
      <c r="I4" s="19"/>
    </row>
    <row r="5" spans="1:10" ht="18.75" x14ac:dyDescent="0.3">
      <c r="A5" s="3" t="s">
        <v>297</v>
      </c>
      <c r="I5" s="19"/>
    </row>
    <row r="6" spans="1:10" ht="18.75" x14ac:dyDescent="0.3">
      <c r="A6" s="3" t="s">
        <v>327</v>
      </c>
      <c r="I6" s="19"/>
    </row>
    <row r="7" spans="1:10" ht="18.75" x14ac:dyDescent="0.3">
      <c r="A7" s="3" t="s">
        <v>53</v>
      </c>
      <c r="I7" s="19"/>
    </row>
    <row r="8" spans="1:10" x14ac:dyDescent="0.25">
      <c r="I8" s="19"/>
    </row>
    <row r="9" spans="1:10" x14ac:dyDescent="0.25">
      <c r="I9" s="19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18.75" customHeight="1" x14ac:dyDescent="0.25">
      <c r="A11" s="13" t="s">
        <v>314</v>
      </c>
      <c r="B11" s="13" t="s">
        <v>239</v>
      </c>
      <c r="C11" s="13" t="s">
        <v>58</v>
      </c>
      <c r="D11" s="13" t="s">
        <v>59</v>
      </c>
      <c r="E11" s="13" t="s">
        <v>60</v>
      </c>
      <c r="F11" s="13" t="s">
        <v>61</v>
      </c>
      <c r="G11" s="13" t="s">
        <v>13</v>
      </c>
      <c r="H11" s="13">
        <v>206</v>
      </c>
      <c r="I11" s="24">
        <v>0.68830000000000002</v>
      </c>
      <c r="J11" s="13">
        <v>103.5</v>
      </c>
    </row>
    <row r="12" spans="1:10" ht="18.75" customHeight="1" x14ac:dyDescent="0.25">
      <c r="A12" s="13"/>
      <c r="B12" s="13"/>
      <c r="C12" s="13"/>
      <c r="D12" s="13"/>
      <c r="E12" s="13"/>
      <c r="F12" s="13"/>
      <c r="G12" s="13"/>
      <c r="H12" s="13"/>
      <c r="I12" s="24"/>
      <c r="J12" s="13"/>
    </row>
    <row r="13" spans="1:10" ht="18.75" customHeight="1" x14ac:dyDescent="0.25">
      <c r="A13" s="13"/>
      <c r="B13" s="13"/>
      <c r="C13" s="13"/>
      <c r="D13" s="13"/>
      <c r="E13" s="13"/>
      <c r="F13" s="13"/>
      <c r="G13" s="13"/>
      <c r="H13" s="13"/>
      <c r="I13" s="24"/>
      <c r="J13" s="13"/>
    </row>
    <row r="14" spans="1:10" ht="18.75" customHeight="1" x14ac:dyDescent="0.25">
      <c r="A14" s="13"/>
      <c r="B14" s="13"/>
      <c r="C14" s="13"/>
      <c r="D14" s="13"/>
      <c r="E14" s="13"/>
      <c r="F14" s="13"/>
      <c r="G14" s="13"/>
      <c r="H14" s="13"/>
      <c r="I14" s="24"/>
      <c r="J14" s="13"/>
    </row>
    <row r="15" spans="1:10" ht="18.75" customHeight="1" x14ac:dyDescent="0.25">
      <c r="A15" s="13"/>
      <c r="B15" s="13"/>
      <c r="C15" s="13"/>
      <c r="D15" s="13"/>
      <c r="E15" s="13"/>
      <c r="F15" s="13"/>
      <c r="G15" s="13"/>
      <c r="H15" s="13"/>
      <c r="I15" s="24"/>
      <c r="J15" s="13"/>
    </row>
    <row r="16" spans="1:10" ht="18.75" customHeight="1" x14ac:dyDescent="0.25">
      <c r="A16" s="13"/>
      <c r="B16" s="13"/>
      <c r="C16" s="13"/>
      <c r="D16" s="13"/>
      <c r="E16" s="13"/>
      <c r="F16" s="13"/>
      <c r="G16" s="13"/>
      <c r="H16" s="13"/>
      <c r="I16" s="24"/>
      <c r="J16" s="13"/>
    </row>
    <row r="17" spans="1:10" ht="18.75" customHeight="1" x14ac:dyDescent="0.25">
      <c r="A17" s="13"/>
      <c r="B17" s="13"/>
      <c r="C17" s="13"/>
      <c r="D17" s="13"/>
      <c r="E17" s="13"/>
      <c r="F17" s="13"/>
      <c r="G17" s="13"/>
      <c r="H17" s="13"/>
      <c r="I17" s="24"/>
      <c r="J17" s="13"/>
    </row>
  </sheetData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A279D-C26C-4EDD-A7DE-EDCE3B8A51CD}">
  <dimension ref="A1:J17"/>
  <sheetViews>
    <sheetView workbookViewId="0">
      <selection activeCell="I16" sqref="I16"/>
    </sheetView>
  </sheetViews>
  <sheetFormatPr defaultRowHeight="15" x14ac:dyDescent="0.25"/>
  <cols>
    <col min="3" max="3" width="23.85546875" customWidth="1"/>
    <col min="5" max="5" width="13.5703125" customWidth="1"/>
  </cols>
  <sheetData>
    <row r="1" spans="1:10" ht="18.75" x14ac:dyDescent="0.3">
      <c r="A1" s="3" t="s">
        <v>296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78</v>
      </c>
      <c r="I3" s="19"/>
    </row>
    <row r="4" spans="1:10" ht="18.75" x14ac:dyDescent="0.3">
      <c r="A4" s="3" t="s">
        <v>86</v>
      </c>
      <c r="I4" s="19"/>
    </row>
    <row r="5" spans="1:10" ht="18.75" x14ac:dyDescent="0.3">
      <c r="A5" s="3" t="s">
        <v>298</v>
      </c>
      <c r="I5" s="19"/>
    </row>
    <row r="6" spans="1:10" ht="18.75" x14ac:dyDescent="0.3">
      <c r="A6" s="3" t="s">
        <v>328</v>
      </c>
      <c r="I6" s="19"/>
    </row>
    <row r="7" spans="1:10" ht="18.75" x14ac:dyDescent="0.3">
      <c r="A7" s="3" t="s">
        <v>53</v>
      </c>
      <c r="I7" s="19"/>
    </row>
    <row r="8" spans="1:10" x14ac:dyDescent="0.25">
      <c r="I8" s="19"/>
    </row>
    <row r="9" spans="1:10" x14ac:dyDescent="0.25">
      <c r="I9" s="19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18.75" customHeight="1" x14ac:dyDescent="0.25">
      <c r="A11" s="13" t="s">
        <v>314</v>
      </c>
      <c r="B11" s="13" t="s">
        <v>299</v>
      </c>
      <c r="C11" s="13" t="s">
        <v>300</v>
      </c>
      <c r="D11" s="13" t="s">
        <v>301</v>
      </c>
      <c r="E11" s="13" t="s">
        <v>302</v>
      </c>
      <c r="F11" s="13" t="s">
        <v>303</v>
      </c>
      <c r="G11" s="13" t="s">
        <v>13</v>
      </c>
      <c r="H11" s="13">
        <v>260.5</v>
      </c>
      <c r="I11" s="24">
        <f>H11/400</f>
        <v>0.65125</v>
      </c>
      <c r="J11" s="13">
        <v>136</v>
      </c>
    </row>
    <row r="12" spans="1:10" ht="18.75" customHeight="1" x14ac:dyDescent="0.25">
      <c r="A12" s="13"/>
      <c r="B12" s="13"/>
      <c r="C12" s="13"/>
      <c r="D12" s="13"/>
      <c r="E12" s="13"/>
      <c r="F12" s="13"/>
      <c r="G12" s="13"/>
      <c r="H12" s="13"/>
      <c r="I12" s="24"/>
      <c r="J12" s="13"/>
    </row>
    <row r="13" spans="1:10" ht="18.75" customHeight="1" x14ac:dyDescent="0.25">
      <c r="A13" s="13"/>
      <c r="B13" s="13"/>
      <c r="C13" s="13"/>
      <c r="D13" s="13"/>
      <c r="E13" s="13"/>
      <c r="F13" s="13"/>
      <c r="G13" s="13"/>
      <c r="H13" s="13"/>
      <c r="I13" s="24"/>
      <c r="J13" s="13"/>
    </row>
    <row r="14" spans="1:10" ht="18.75" customHeight="1" x14ac:dyDescent="0.25">
      <c r="A14" s="13"/>
      <c r="B14" s="13"/>
      <c r="C14" s="13"/>
      <c r="D14" s="13"/>
      <c r="E14" s="13"/>
      <c r="F14" s="13"/>
      <c r="G14" s="13"/>
      <c r="H14" s="13"/>
      <c r="I14" s="24"/>
      <c r="J14" s="13"/>
    </row>
    <row r="15" spans="1:10" ht="18.75" customHeight="1" x14ac:dyDescent="0.25">
      <c r="A15" s="13"/>
      <c r="B15" s="13"/>
      <c r="C15" s="13"/>
      <c r="D15" s="13"/>
      <c r="E15" s="13"/>
      <c r="F15" s="13"/>
      <c r="G15" s="13"/>
      <c r="H15" s="13"/>
      <c r="I15" s="24"/>
      <c r="J15" s="13"/>
    </row>
    <row r="16" spans="1:10" ht="18.75" customHeight="1" x14ac:dyDescent="0.25">
      <c r="A16" s="13"/>
      <c r="B16" s="13"/>
      <c r="C16" s="13"/>
      <c r="D16" s="13"/>
      <c r="E16" s="13"/>
      <c r="F16" s="13"/>
      <c r="G16" s="13"/>
      <c r="H16" s="13"/>
      <c r="I16" s="24"/>
      <c r="J16" s="13"/>
    </row>
    <row r="17" spans="1:10" ht="18.75" customHeight="1" x14ac:dyDescent="0.25">
      <c r="A17" s="13"/>
      <c r="B17" s="13"/>
      <c r="C17" s="13"/>
      <c r="D17" s="13"/>
      <c r="E17" s="13"/>
      <c r="F17" s="13"/>
      <c r="G17" s="13"/>
      <c r="H17" s="13"/>
      <c r="I17" s="24"/>
      <c r="J17" s="1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topLeftCell="A6" workbookViewId="0">
      <selection activeCell="A22" sqref="A22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19" bestFit="1" customWidth="1"/>
    <col min="11" max="11" width="12.140625" customWidth="1"/>
  </cols>
  <sheetData>
    <row r="1" spans="1:10" ht="18.75" x14ac:dyDescent="0.3">
      <c r="A1" s="3" t="s">
        <v>296</v>
      </c>
    </row>
    <row r="2" spans="1:10" ht="18.75" x14ac:dyDescent="0.3">
      <c r="A2" s="3" t="s">
        <v>10</v>
      </c>
    </row>
    <row r="3" spans="1:10" ht="18.75" x14ac:dyDescent="0.3">
      <c r="A3" s="3" t="s">
        <v>78</v>
      </c>
    </row>
    <row r="4" spans="1:10" ht="18.75" x14ac:dyDescent="0.3">
      <c r="A4" s="3" t="s">
        <v>86</v>
      </c>
    </row>
    <row r="5" spans="1:10" ht="18.75" x14ac:dyDescent="0.3">
      <c r="A5" s="3" t="s">
        <v>16</v>
      </c>
    </row>
    <row r="6" spans="1:10" ht="18.75" x14ac:dyDescent="0.3">
      <c r="A6" s="3" t="s">
        <v>17</v>
      </c>
    </row>
    <row r="7" spans="1:10" ht="18.75" x14ac:dyDescent="0.3">
      <c r="A7" s="3" t="s">
        <v>149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15.75" x14ac:dyDescent="0.25">
      <c r="A10" s="6" t="s">
        <v>29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18.75" customHeight="1" x14ac:dyDescent="0.25">
      <c r="A11" s="17" t="s">
        <v>307</v>
      </c>
      <c r="B11" s="15" t="s">
        <v>100</v>
      </c>
      <c r="C11" s="15" t="s">
        <v>101</v>
      </c>
      <c r="D11" s="15" t="s">
        <v>102</v>
      </c>
      <c r="E11" s="15" t="s">
        <v>103</v>
      </c>
      <c r="F11" s="15" t="s">
        <v>104</v>
      </c>
      <c r="G11" s="15" t="s">
        <v>12</v>
      </c>
      <c r="H11" s="15">
        <v>155.5</v>
      </c>
      <c r="I11" s="22">
        <f t="shared" ref="I11:I22" si="0">H11/240</f>
        <v>0.6479166666666667</v>
      </c>
      <c r="J11" s="15">
        <v>65</v>
      </c>
    </row>
    <row r="12" spans="1:10" ht="18.75" customHeight="1" x14ac:dyDescent="0.25">
      <c r="A12" s="17" t="s">
        <v>308</v>
      </c>
      <c r="B12" s="15" t="s">
        <v>24</v>
      </c>
      <c r="C12" s="15" t="s">
        <v>92</v>
      </c>
      <c r="D12" s="15" t="s">
        <v>93</v>
      </c>
      <c r="E12" s="15" t="s">
        <v>94</v>
      </c>
      <c r="F12" s="15" t="s">
        <v>95</v>
      </c>
      <c r="G12" s="15" t="s">
        <v>12</v>
      </c>
      <c r="H12" s="15">
        <v>152.5</v>
      </c>
      <c r="I12" s="22">
        <f t="shared" si="0"/>
        <v>0.63541666666666663</v>
      </c>
      <c r="J12" s="15">
        <v>66</v>
      </c>
    </row>
    <row r="13" spans="1:10" ht="18.75" customHeight="1" x14ac:dyDescent="0.25">
      <c r="A13" s="15" t="s">
        <v>309</v>
      </c>
      <c r="B13" s="15" t="s">
        <v>42</v>
      </c>
      <c r="C13" s="15" t="s">
        <v>118</v>
      </c>
      <c r="D13" s="15" t="s">
        <v>119</v>
      </c>
      <c r="E13" s="15" t="s">
        <v>120</v>
      </c>
      <c r="F13" s="15" t="s">
        <v>121</v>
      </c>
      <c r="G13" s="15" t="s">
        <v>14</v>
      </c>
      <c r="H13" s="15">
        <v>176</v>
      </c>
      <c r="I13" s="22">
        <f t="shared" si="0"/>
        <v>0.73333333333333328</v>
      </c>
      <c r="J13" s="15">
        <v>75</v>
      </c>
    </row>
    <row r="14" spans="1:10" ht="18.75" customHeight="1" x14ac:dyDescent="0.25">
      <c r="A14" s="15" t="s">
        <v>320</v>
      </c>
      <c r="B14" s="15" t="s">
        <v>154</v>
      </c>
      <c r="C14" s="15" t="s">
        <v>155</v>
      </c>
      <c r="D14" s="15" t="s">
        <v>156</v>
      </c>
      <c r="E14" s="15" t="s">
        <v>157</v>
      </c>
      <c r="F14" s="15" t="s">
        <v>158</v>
      </c>
      <c r="G14" s="15" t="s">
        <v>14</v>
      </c>
      <c r="H14" s="15">
        <v>170</v>
      </c>
      <c r="I14" s="22">
        <f t="shared" si="0"/>
        <v>0.70833333333333337</v>
      </c>
      <c r="J14" s="15">
        <v>70</v>
      </c>
    </row>
    <row r="15" spans="1:10" ht="18.75" customHeight="1" x14ac:dyDescent="0.25">
      <c r="A15" s="17" t="s">
        <v>311</v>
      </c>
      <c r="B15" s="15" t="s">
        <v>105</v>
      </c>
      <c r="C15" s="15" t="s">
        <v>106</v>
      </c>
      <c r="D15" s="15" t="s">
        <v>107</v>
      </c>
      <c r="E15" s="15" t="s">
        <v>108</v>
      </c>
      <c r="F15" s="15" t="s">
        <v>109</v>
      </c>
      <c r="G15" s="15" t="s">
        <v>14</v>
      </c>
      <c r="H15" s="15">
        <v>163.5</v>
      </c>
      <c r="I15" s="22">
        <f t="shared" si="0"/>
        <v>0.68125000000000002</v>
      </c>
      <c r="J15" s="15">
        <v>68</v>
      </c>
    </row>
    <row r="16" spans="1:10" ht="18.75" customHeight="1" x14ac:dyDescent="0.25">
      <c r="A16" s="15" t="s">
        <v>312</v>
      </c>
      <c r="B16" s="15" t="s">
        <v>126</v>
      </c>
      <c r="C16" s="15" t="s">
        <v>127</v>
      </c>
      <c r="D16" s="15" t="s">
        <v>128</v>
      </c>
      <c r="E16" s="15" t="s">
        <v>129</v>
      </c>
      <c r="F16" s="15" t="s">
        <v>130</v>
      </c>
      <c r="G16" s="15" t="s">
        <v>14</v>
      </c>
      <c r="H16" s="15">
        <v>163</v>
      </c>
      <c r="I16" s="22">
        <f t="shared" si="0"/>
        <v>0.6791666666666667</v>
      </c>
      <c r="J16" s="15">
        <v>68</v>
      </c>
    </row>
    <row r="17" spans="1:10" ht="18.75" customHeight="1" x14ac:dyDescent="0.25">
      <c r="A17" s="15" t="s">
        <v>313</v>
      </c>
      <c r="B17" s="15" t="s">
        <v>73</v>
      </c>
      <c r="C17" s="15" t="s">
        <v>122</v>
      </c>
      <c r="D17" s="15" t="s">
        <v>123</v>
      </c>
      <c r="E17" s="15" t="s">
        <v>124</v>
      </c>
      <c r="F17" s="15" t="s">
        <v>125</v>
      </c>
      <c r="G17" s="15" t="s">
        <v>14</v>
      </c>
      <c r="H17" s="15">
        <v>148.5</v>
      </c>
      <c r="I17" s="22">
        <f t="shared" si="0"/>
        <v>0.61875000000000002</v>
      </c>
      <c r="J17" s="15">
        <v>65</v>
      </c>
    </row>
    <row r="18" spans="1:10" ht="18.75" customHeight="1" x14ac:dyDescent="0.25">
      <c r="A18" s="17" t="s">
        <v>314</v>
      </c>
      <c r="B18" s="15" t="s">
        <v>38</v>
      </c>
      <c r="C18" s="15" t="s">
        <v>110</v>
      </c>
      <c r="D18" s="15" t="s">
        <v>111</v>
      </c>
      <c r="E18" s="15" t="s">
        <v>112</v>
      </c>
      <c r="F18" s="15" t="s">
        <v>113</v>
      </c>
      <c r="G18" s="15" t="s">
        <v>13</v>
      </c>
      <c r="H18" s="15">
        <v>156.5</v>
      </c>
      <c r="I18" s="22">
        <f t="shared" si="0"/>
        <v>0.65208333333333335</v>
      </c>
      <c r="J18" s="15">
        <v>66</v>
      </c>
    </row>
    <row r="19" spans="1:10" ht="18.75" customHeight="1" x14ac:dyDescent="0.25">
      <c r="A19" s="17" t="s">
        <v>315</v>
      </c>
      <c r="B19" s="15" t="s">
        <v>32</v>
      </c>
      <c r="C19" s="15" t="s">
        <v>96</v>
      </c>
      <c r="D19" s="15" t="s">
        <v>97</v>
      </c>
      <c r="E19" s="15" t="s">
        <v>98</v>
      </c>
      <c r="F19" s="15" t="s">
        <v>99</v>
      </c>
      <c r="G19" s="15" t="s">
        <v>13</v>
      </c>
      <c r="H19" s="15">
        <v>156</v>
      </c>
      <c r="I19" s="22">
        <f t="shared" si="0"/>
        <v>0.65</v>
      </c>
      <c r="J19" s="15">
        <v>67</v>
      </c>
    </row>
    <row r="20" spans="1:10" ht="18.75" customHeight="1" x14ac:dyDescent="0.25">
      <c r="A20" s="15" t="s">
        <v>316</v>
      </c>
      <c r="B20" s="15" t="s">
        <v>56</v>
      </c>
      <c r="C20" s="15" t="s">
        <v>114</v>
      </c>
      <c r="D20" s="15" t="s">
        <v>115</v>
      </c>
      <c r="E20" s="15" t="s">
        <v>116</v>
      </c>
      <c r="F20" s="15" t="s">
        <v>117</v>
      </c>
      <c r="G20" s="15" t="s">
        <v>13</v>
      </c>
      <c r="H20" s="15">
        <v>154</v>
      </c>
      <c r="I20" s="22">
        <f t="shared" si="0"/>
        <v>0.64166666666666672</v>
      </c>
      <c r="J20" s="15">
        <v>64</v>
      </c>
    </row>
    <row r="21" spans="1:10" ht="18.75" customHeight="1" x14ac:dyDescent="0.25">
      <c r="A21" s="17" t="s">
        <v>317</v>
      </c>
      <c r="B21" s="15" t="s">
        <v>41</v>
      </c>
      <c r="C21" s="15" t="s">
        <v>88</v>
      </c>
      <c r="D21" s="15" t="s">
        <v>89</v>
      </c>
      <c r="E21" s="15" t="s">
        <v>90</v>
      </c>
      <c r="F21" s="15" t="s">
        <v>91</v>
      </c>
      <c r="G21" s="15" t="s">
        <v>13</v>
      </c>
      <c r="H21" s="15">
        <v>153</v>
      </c>
      <c r="I21" s="22">
        <f t="shared" si="0"/>
        <v>0.63749999999999996</v>
      </c>
      <c r="J21" s="15">
        <v>65</v>
      </c>
    </row>
    <row r="22" spans="1:10" ht="18.75" customHeight="1" x14ac:dyDescent="0.25">
      <c r="A22" s="15" t="s">
        <v>318</v>
      </c>
      <c r="B22" s="15" t="s">
        <v>55</v>
      </c>
      <c r="C22" s="15" t="s">
        <v>150</v>
      </c>
      <c r="D22" s="15" t="s">
        <v>151</v>
      </c>
      <c r="E22" s="15" t="s">
        <v>152</v>
      </c>
      <c r="F22" s="15" t="s">
        <v>153</v>
      </c>
      <c r="G22" s="15" t="s">
        <v>13</v>
      </c>
      <c r="H22" s="15">
        <v>142.5</v>
      </c>
      <c r="I22" s="22">
        <f t="shared" si="0"/>
        <v>0.59375</v>
      </c>
      <c r="J22" s="15">
        <v>62</v>
      </c>
    </row>
  </sheetData>
  <sortState xmlns:xlrd2="http://schemas.microsoft.com/office/spreadsheetml/2017/richdata2" ref="A11:J22">
    <sortCondition ref="G11:G22" customList="Gold,Silver,Bronze"/>
    <sortCondition descending="1" ref="H11:H22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topLeftCell="A7" workbookViewId="0">
      <selection activeCell="A18" sqref="A18"/>
    </sheetView>
  </sheetViews>
  <sheetFormatPr defaultRowHeight="15" x14ac:dyDescent="0.25"/>
  <cols>
    <col min="3" max="3" width="22.140625" customWidth="1"/>
    <col min="4" max="4" width="12.140625" customWidth="1"/>
    <col min="5" max="5" width="25.7109375" customWidth="1"/>
    <col min="9" max="9" width="9.140625" style="19"/>
  </cols>
  <sheetData>
    <row r="1" spans="1:10" ht="18.75" x14ac:dyDescent="0.3">
      <c r="A1" s="3" t="s">
        <v>296</v>
      </c>
    </row>
    <row r="2" spans="1:10" ht="18.75" x14ac:dyDescent="0.3">
      <c r="A2" s="3" t="s">
        <v>18</v>
      </c>
    </row>
    <row r="3" spans="1:10" ht="18.75" x14ac:dyDescent="0.3">
      <c r="A3" s="3" t="s">
        <v>78</v>
      </c>
    </row>
    <row r="4" spans="1:10" ht="18.75" x14ac:dyDescent="0.3">
      <c r="A4" s="3" t="s">
        <v>86</v>
      </c>
    </row>
    <row r="5" spans="1:10" ht="18.75" x14ac:dyDescent="0.3">
      <c r="A5" s="3" t="s">
        <v>159</v>
      </c>
    </row>
    <row r="6" spans="1:10" ht="18.75" x14ac:dyDescent="0.3">
      <c r="A6" s="3" t="s">
        <v>15</v>
      </c>
    </row>
    <row r="7" spans="1:10" ht="18.75" x14ac:dyDescent="0.3">
      <c r="A7" s="3" t="s">
        <v>87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18.75" customHeight="1" x14ac:dyDescent="0.25">
      <c r="A11" s="13" t="s">
        <v>321</v>
      </c>
      <c r="B11" s="13" t="s">
        <v>169</v>
      </c>
      <c r="C11" s="13" t="s">
        <v>170</v>
      </c>
      <c r="D11" s="13" t="s">
        <v>171</v>
      </c>
      <c r="E11" s="13" t="s">
        <v>172</v>
      </c>
      <c r="F11" s="13" t="s">
        <v>173</v>
      </c>
      <c r="G11" s="13" t="s">
        <v>14</v>
      </c>
      <c r="H11" s="18">
        <v>199.5</v>
      </c>
      <c r="I11" s="27">
        <f t="shared" ref="I11:I18" si="0">H11/290</f>
        <v>0.68793103448275861</v>
      </c>
      <c r="J11" s="18">
        <v>55</v>
      </c>
    </row>
    <row r="12" spans="1:10" ht="18.75" customHeight="1" x14ac:dyDescent="0.25">
      <c r="A12" s="13" t="s">
        <v>310</v>
      </c>
      <c r="B12" s="13" t="s">
        <v>43</v>
      </c>
      <c r="C12" s="13" t="s">
        <v>178</v>
      </c>
      <c r="D12" s="13" t="s">
        <v>179</v>
      </c>
      <c r="E12" s="13" t="s">
        <v>180</v>
      </c>
      <c r="F12" s="13" t="s">
        <v>181</v>
      </c>
      <c r="G12" s="13" t="s">
        <v>14</v>
      </c>
      <c r="H12" s="13">
        <v>178</v>
      </c>
      <c r="I12" s="27">
        <f t="shared" si="0"/>
        <v>0.61379310344827587</v>
      </c>
      <c r="J12" s="13">
        <v>51</v>
      </c>
    </row>
    <row r="13" spans="1:10" ht="18.75" customHeight="1" x14ac:dyDescent="0.25">
      <c r="A13" s="13" t="s">
        <v>322</v>
      </c>
      <c r="B13" s="13" t="s">
        <v>25</v>
      </c>
      <c r="C13" s="13" t="s">
        <v>174</v>
      </c>
      <c r="D13" s="13" t="s">
        <v>175</v>
      </c>
      <c r="E13" s="13" t="s">
        <v>176</v>
      </c>
      <c r="F13" s="13" t="s">
        <v>177</v>
      </c>
      <c r="G13" s="13" t="s">
        <v>13</v>
      </c>
      <c r="H13" s="18">
        <v>201</v>
      </c>
      <c r="I13" s="27">
        <f t="shared" si="0"/>
        <v>0.69310344827586212</v>
      </c>
      <c r="J13" s="18">
        <v>55</v>
      </c>
    </row>
    <row r="14" spans="1:10" ht="18.75" customHeight="1" x14ac:dyDescent="0.25">
      <c r="A14" s="13" t="s">
        <v>315</v>
      </c>
      <c r="B14" s="13" t="s">
        <v>154</v>
      </c>
      <c r="C14" s="13" t="s">
        <v>155</v>
      </c>
      <c r="D14" s="13" t="s">
        <v>156</v>
      </c>
      <c r="E14" s="13" t="s">
        <v>157</v>
      </c>
      <c r="F14" s="13" t="s">
        <v>158</v>
      </c>
      <c r="G14" s="13" t="s">
        <v>13</v>
      </c>
      <c r="H14" s="13">
        <v>199</v>
      </c>
      <c r="I14" s="27">
        <f t="shared" si="0"/>
        <v>0.68620689655172418</v>
      </c>
      <c r="J14" s="13">
        <v>55</v>
      </c>
    </row>
    <row r="15" spans="1:10" ht="18.75" customHeight="1" x14ac:dyDescent="0.25">
      <c r="A15" s="13" t="s">
        <v>316</v>
      </c>
      <c r="B15" s="13" t="s">
        <v>164</v>
      </c>
      <c r="C15" s="13" t="s">
        <v>165</v>
      </c>
      <c r="D15" s="13" t="s">
        <v>166</v>
      </c>
      <c r="E15" s="13" t="s">
        <v>167</v>
      </c>
      <c r="F15" s="13" t="s">
        <v>168</v>
      </c>
      <c r="G15" s="13" t="s">
        <v>13</v>
      </c>
      <c r="H15" s="18">
        <v>192.5</v>
      </c>
      <c r="I15" s="27">
        <f t="shared" si="0"/>
        <v>0.66379310344827591</v>
      </c>
      <c r="J15" s="18">
        <v>56</v>
      </c>
    </row>
    <row r="16" spans="1:10" ht="18.75" customHeight="1" x14ac:dyDescent="0.25">
      <c r="A16" s="13" t="s">
        <v>317</v>
      </c>
      <c r="B16" s="13" t="s">
        <v>65</v>
      </c>
      <c r="C16" s="13" t="s">
        <v>145</v>
      </c>
      <c r="D16" s="13" t="s">
        <v>146</v>
      </c>
      <c r="E16" s="13" t="s">
        <v>147</v>
      </c>
      <c r="F16" s="13" t="s">
        <v>148</v>
      </c>
      <c r="G16" s="13" t="s">
        <v>13</v>
      </c>
      <c r="H16" s="13">
        <v>183.5</v>
      </c>
      <c r="I16" s="27">
        <f t="shared" si="0"/>
        <v>0.63275862068965516</v>
      </c>
      <c r="J16" s="13">
        <v>53</v>
      </c>
    </row>
    <row r="17" spans="1:10" ht="18.75" customHeight="1" x14ac:dyDescent="0.25">
      <c r="A17" s="1" t="s">
        <v>318</v>
      </c>
      <c r="B17" s="1" t="s">
        <v>26</v>
      </c>
      <c r="C17" s="1" t="s">
        <v>182</v>
      </c>
      <c r="D17" s="1" t="s">
        <v>183</v>
      </c>
      <c r="E17" s="1" t="s">
        <v>184</v>
      </c>
      <c r="F17" s="1" t="s">
        <v>185</v>
      </c>
      <c r="G17" s="1" t="s">
        <v>13</v>
      </c>
      <c r="H17" s="1">
        <v>173</v>
      </c>
      <c r="I17" s="27">
        <f t="shared" si="0"/>
        <v>0.59655172413793101</v>
      </c>
      <c r="J17" s="1">
        <v>48</v>
      </c>
    </row>
    <row r="18" spans="1:10" ht="18.75" customHeight="1" x14ac:dyDescent="0.25">
      <c r="A18" s="13" t="s">
        <v>319</v>
      </c>
      <c r="B18" s="13" t="s">
        <v>40</v>
      </c>
      <c r="C18" s="13" t="s">
        <v>160</v>
      </c>
      <c r="D18" s="13" t="s">
        <v>161</v>
      </c>
      <c r="E18" s="13" t="s">
        <v>162</v>
      </c>
      <c r="F18" s="13" t="s">
        <v>163</v>
      </c>
      <c r="G18" s="13" t="s">
        <v>13</v>
      </c>
      <c r="H18" s="18">
        <v>168.5</v>
      </c>
      <c r="I18" s="27">
        <f t="shared" si="0"/>
        <v>0.58103448275862069</v>
      </c>
      <c r="J18" s="18">
        <v>47</v>
      </c>
    </row>
  </sheetData>
  <sortState xmlns:xlrd2="http://schemas.microsoft.com/office/spreadsheetml/2017/richdata2" ref="A11:J18">
    <sortCondition ref="G11:G18" customList="Gold,Silver,Bronze"/>
    <sortCondition descending="1" ref="H11:H18"/>
    <sortCondition descending="1" ref="J11:J18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topLeftCell="A4" workbookViewId="0">
      <selection activeCell="A16" sqref="A16"/>
    </sheetView>
  </sheetViews>
  <sheetFormatPr defaultRowHeight="15" x14ac:dyDescent="0.25"/>
  <cols>
    <col min="3" max="3" width="19.140625" customWidth="1"/>
    <col min="5" max="5" width="24" customWidth="1"/>
    <col min="8" max="8" width="9.140625" style="8"/>
    <col min="9" max="9" width="9.140625" style="19"/>
  </cols>
  <sheetData>
    <row r="1" spans="1:10" ht="18.75" x14ac:dyDescent="0.3">
      <c r="A1" s="3" t="s">
        <v>296</v>
      </c>
    </row>
    <row r="2" spans="1:10" ht="18.75" x14ac:dyDescent="0.3">
      <c r="A2" s="3" t="s">
        <v>18</v>
      </c>
    </row>
    <row r="3" spans="1:10" ht="18.75" x14ac:dyDescent="0.3">
      <c r="A3" s="3" t="s">
        <v>78</v>
      </c>
    </row>
    <row r="4" spans="1:10" ht="18.75" x14ac:dyDescent="0.3">
      <c r="A4" s="3" t="s">
        <v>86</v>
      </c>
    </row>
    <row r="5" spans="1:10" ht="18.75" x14ac:dyDescent="0.3">
      <c r="A5" s="3" t="s">
        <v>35</v>
      </c>
    </row>
    <row r="6" spans="1:10" ht="18.75" x14ac:dyDescent="0.3">
      <c r="A6" s="3" t="s">
        <v>36</v>
      </c>
    </row>
    <row r="7" spans="1:10" ht="18.75" x14ac:dyDescent="0.3">
      <c r="A7" s="3" t="s">
        <v>149</v>
      </c>
    </row>
    <row r="9" spans="1:10" x14ac:dyDescent="0.25">
      <c r="A9" s="2"/>
      <c r="B9" s="2"/>
      <c r="C9" s="2"/>
      <c r="D9" s="2"/>
      <c r="E9" s="2"/>
      <c r="F9" s="2"/>
      <c r="G9" s="2"/>
      <c r="H9" s="9"/>
      <c r="I9" s="20"/>
      <c r="J9" s="2"/>
    </row>
    <row r="10" spans="1:10" ht="15.75" x14ac:dyDescent="0.25">
      <c r="A10" s="6" t="s">
        <v>29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32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5" t="s">
        <v>321</v>
      </c>
      <c r="B11" s="13" t="s">
        <v>169</v>
      </c>
      <c r="C11" s="13" t="s">
        <v>170</v>
      </c>
      <c r="D11" s="13" t="s">
        <v>171</v>
      </c>
      <c r="E11" s="13" t="s">
        <v>172</v>
      </c>
      <c r="F11" s="13" t="s">
        <v>173</v>
      </c>
      <c r="G11" s="13" t="s">
        <v>14</v>
      </c>
      <c r="H11" s="18">
        <v>177.5</v>
      </c>
      <c r="I11" s="24">
        <f t="shared" ref="I11:I16" si="0">H11/270</f>
        <v>0.65740740740740744</v>
      </c>
      <c r="J11" s="18">
        <v>52</v>
      </c>
    </row>
    <row r="12" spans="1:10" ht="20.100000000000001" customHeight="1" x14ac:dyDescent="0.25">
      <c r="A12" s="15" t="s">
        <v>310</v>
      </c>
      <c r="B12" s="13" t="s">
        <v>46</v>
      </c>
      <c r="C12" s="13" t="s">
        <v>304</v>
      </c>
      <c r="D12" s="15">
        <v>1414346</v>
      </c>
      <c r="E12" s="13" t="s">
        <v>305</v>
      </c>
      <c r="F12" s="15">
        <v>1946996</v>
      </c>
      <c r="G12" s="13" t="s">
        <v>306</v>
      </c>
      <c r="H12" s="18">
        <v>174.5</v>
      </c>
      <c r="I12" s="24">
        <f t="shared" si="0"/>
        <v>0.64629629629629626</v>
      </c>
      <c r="J12" s="13">
        <v>51</v>
      </c>
    </row>
    <row r="13" spans="1:10" ht="20.100000000000001" customHeight="1" x14ac:dyDescent="0.25">
      <c r="A13" s="15" t="s">
        <v>322</v>
      </c>
      <c r="B13" s="13" t="s">
        <v>25</v>
      </c>
      <c r="C13" s="13" t="s">
        <v>174</v>
      </c>
      <c r="D13" s="13" t="s">
        <v>175</v>
      </c>
      <c r="E13" s="13" t="s">
        <v>176</v>
      </c>
      <c r="F13" s="13" t="s">
        <v>177</v>
      </c>
      <c r="G13" s="13" t="s">
        <v>13</v>
      </c>
      <c r="H13" s="18">
        <v>179.5</v>
      </c>
      <c r="I13" s="24">
        <f t="shared" si="0"/>
        <v>0.66481481481481486</v>
      </c>
      <c r="J13" s="13">
        <v>52</v>
      </c>
    </row>
    <row r="14" spans="1:10" ht="20.100000000000001" customHeight="1" x14ac:dyDescent="0.25">
      <c r="A14" s="15" t="s">
        <v>315</v>
      </c>
      <c r="B14" s="13" t="s">
        <v>62</v>
      </c>
      <c r="C14" s="13" t="s">
        <v>191</v>
      </c>
      <c r="D14" s="13" t="s">
        <v>192</v>
      </c>
      <c r="E14" s="13" t="s">
        <v>193</v>
      </c>
      <c r="F14" s="31">
        <v>1931662</v>
      </c>
      <c r="G14" s="13" t="s">
        <v>13</v>
      </c>
      <c r="H14" s="18">
        <v>178</v>
      </c>
      <c r="I14" s="24">
        <f t="shared" si="0"/>
        <v>0.65925925925925921</v>
      </c>
      <c r="J14" s="13">
        <v>52</v>
      </c>
    </row>
    <row r="15" spans="1:10" ht="20.100000000000001" customHeight="1" x14ac:dyDescent="0.25">
      <c r="A15" s="15" t="s">
        <v>316</v>
      </c>
      <c r="B15" s="13" t="s">
        <v>164</v>
      </c>
      <c r="C15" s="13" t="s">
        <v>165</v>
      </c>
      <c r="D15" s="13" t="s">
        <v>166</v>
      </c>
      <c r="E15" s="13" t="s">
        <v>167</v>
      </c>
      <c r="F15" s="13" t="s">
        <v>168</v>
      </c>
      <c r="G15" s="13" t="s">
        <v>13</v>
      </c>
      <c r="H15" s="18">
        <v>173</v>
      </c>
      <c r="I15" s="24">
        <f t="shared" si="0"/>
        <v>0.64074074074074072</v>
      </c>
      <c r="J15" s="13">
        <v>52</v>
      </c>
    </row>
    <row r="16" spans="1:10" ht="20.100000000000001" customHeight="1" x14ac:dyDescent="0.25">
      <c r="A16" s="15" t="s">
        <v>317</v>
      </c>
      <c r="B16" s="13" t="s">
        <v>186</v>
      </c>
      <c r="C16" s="13" t="s">
        <v>187</v>
      </c>
      <c r="D16" s="13" t="s">
        <v>188</v>
      </c>
      <c r="E16" s="13" t="s">
        <v>189</v>
      </c>
      <c r="F16" s="13" t="s">
        <v>190</v>
      </c>
      <c r="G16" s="13" t="s">
        <v>13</v>
      </c>
      <c r="H16" s="18">
        <v>170.5</v>
      </c>
      <c r="I16" s="24">
        <f t="shared" si="0"/>
        <v>0.63148148148148153</v>
      </c>
      <c r="J16" s="13">
        <v>52</v>
      </c>
    </row>
    <row r="17" spans="1:10" ht="20.100000000000001" customHeight="1" x14ac:dyDescent="0.25">
      <c r="A17" s="13"/>
      <c r="B17" s="13"/>
      <c r="C17" s="13"/>
      <c r="D17" s="13"/>
      <c r="E17" s="13"/>
      <c r="F17" s="13"/>
      <c r="G17" s="13"/>
      <c r="H17" s="18"/>
      <c r="I17" s="24"/>
      <c r="J17" s="13"/>
    </row>
    <row r="18" spans="1:10" ht="20.100000000000001" customHeight="1" x14ac:dyDescent="0.25">
      <c r="A18" s="13"/>
      <c r="B18" s="13"/>
      <c r="C18" s="13"/>
      <c r="D18" s="13"/>
      <c r="E18" s="13"/>
      <c r="F18" s="13"/>
      <c r="G18" s="13"/>
      <c r="H18" s="18"/>
      <c r="I18" s="24"/>
      <c r="J18" s="13"/>
    </row>
    <row r="19" spans="1:10" ht="20.100000000000001" customHeight="1" x14ac:dyDescent="0.25">
      <c r="A19" s="13"/>
      <c r="B19" s="13"/>
      <c r="C19" s="13"/>
      <c r="D19" s="13"/>
      <c r="E19" s="13"/>
      <c r="F19" s="13"/>
      <c r="G19" s="13"/>
      <c r="H19" s="18"/>
      <c r="I19" s="24"/>
      <c r="J19" s="13"/>
    </row>
    <row r="20" spans="1:10" ht="20.100000000000001" customHeight="1" x14ac:dyDescent="0.25">
      <c r="A20" s="13"/>
      <c r="B20" s="13"/>
      <c r="C20" s="13"/>
      <c r="D20" s="13"/>
      <c r="E20" s="13"/>
      <c r="F20" s="13"/>
      <c r="G20" s="13"/>
      <c r="H20" s="18"/>
      <c r="I20" s="24"/>
      <c r="J20" s="13"/>
    </row>
  </sheetData>
  <sortState xmlns:xlrd2="http://schemas.microsoft.com/office/spreadsheetml/2017/richdata2" ref="A11:J16">
    <sortCondition ref="G11:G16" customList="Gold,Silver,Bronze"/>
    <sortCondition descending="1" ref="H11:H16"/>
    <sortCondition descending="1" ref="J11:J16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"/>
  <sheetViews>
    <sheetView workbookViewId="0">
      <selection activeCell="A15" sqref="A15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19"/>
    <col min="12" max="12" width="29.28515625" customWidth="1"/>
    <col min="13" max="13" width="11.85546875" customWidth="1"/>
  </cols>
  <sheetData>
    <row r="1" spans="1:11" ht="18.75" x14ac:dyDescent="0.3">
      <c r="A1" s="3" t="s">
        <v>296</v>
      </c>
    </row>
    <row r="2" spans="1:11" ht="18.75" x14ac:dyDescent="0.3">
      <c r="A2" s="3" t="s">
        <v>10</v>
      </c>
    </row>
    <row r="3" spans="1:11" ht="18.75" x14ac:dyDescent="0.3">
      <c r="A3" s="3" t="s">
        <v>78</v>
      </c>
    </row>
    <row r="4" spans="1:11" ht="18.75" x14ac:dyDescent="0.3">
      <c r="A4" s="3" t="s">
        <v>86</v>
      </c>
    </row>
    <row r="5" spans="1:11" ht="18.75" x14ac:dyDescent="0.3">
      <c r="A5" s="3" t="s">
        <v>194</v>
      </c>
    </row>
    <row r="6" spans="1:11" ht="18.75" x14ac:dyDescent="0.3">
      <c r="A6" s="3" t="s">
        <v>323</v>
      </c>
    </row>
    <row r="7" spans="1:11" ht="18.75" x14ac:dyDescent="0.3">
      <c r="A7" s="3" t="s">
        <v>149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1" ht="15.75" x14ac:dyDescent="0.25">
      <c r="A10" s="7" t="s">
        <v>21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33" t="s">
        <v>8</v>
      </c>
      <c r="J10" s="7" t="s">
        <v>9</v>
      </c>
    </row>
    <row r="11" spans="1:11" ht="18.75" customHeight="1" x14ac:dyDescent="0.25">
      <c r="A11" s="15" t="s">
        <v>322</v>
      </c>
      <c r="B11" s="15" t="s">
        <v>195</v>
      </c>
      <c r="C11" s="15" t="s">
        <v>196</v>
      </c>
      <c r="D11" s="15" t="s">
        <v>197</v>
      </c>
      <c r="E11" s="15" t="s">
        <v>198</v>
      </c>
      <c r="F11" s="15" t="s">
        <v>199</v>
      </c>
      <c r="G11" s="15" t="s">
        <v>13</v>
      </c>
      <c r="H11" s="15">
        <v>205</v>
      </c>
      <c r="I11" s="22">
        <f>H11/310</f>
        <v>0.66129032258064513</v>
      </c>
      <c r="J11" s="15">
        <v>52</v>
      </c>
    </row>
    <row r="12" spans="1:11" ht="18.75" customHeight="1" x14ac:dyDescent="0.25">
      <c r="A12" s="15" t="s">
        <v>315</v>
      </c>
      <c r="B12" s="15" t="s">
        <v>186</v>
      </c>
      <c r="C12" s="15" t="s">
        <v>187</v>
      </c>
      <c r="D12" s="15" t="s">
        <v>188</v>
      </c>
      <c r="E12" s="15" t="s">
        <v>189</v>
      </c>
      <c r="F12" s="15" t="s">
        <v>190</v>
      </c>
      <c r="G12" s="15" t="s">
        <v>13</v>
      </c>
      <c r="H12" s="15">
        <v>204.5</v>
      </c>
      <c r="I12" s="22">
        <f>H12/310</f>
        <v>0.6596774193548387</v>
      </c>
      <c r="J12" s="15">
        <v>53</v>
      </c>
      <c r="K12" s="8"/>
    </row>
    <row r="13" spans="1:11" ht="18.75" customHeight="1" x14ac:dyDescent="0.25">
      <c r="A13" s="15" t="s">
        <v>316</v>
      </c>
      <c r="B13" s="15" t="s">
        <v>46</v>
      </c>
      <c r="C13" s="15" t="s">
        <v>304</v>
      </c>
      <c r="D13" s="15">
        <v>1414346</v>
      </c>
      <c r="E13" s="15" t="s">
        <v>305</v>
      </c>
      <c r="F13" s="15">
        <v>1946996</v>
      </c>
      <c r="G13" s="15" t="s">
        <v>13</v>
      </c>
      <c r="H13" s="15">
        <v>197.5</v>
      </c>
      <c r="I13" s="22">
        <f>H13/310</f>
        <v>0.63709677419354838</v>
      </c>
      <c r="J13" s="15">
        <v>51</v>
      </c>
    </row>
    <row r="14" spans="1:11" ht="18.75" customHeight="1" x14ac:dyDescent="0.25">
      <c r="A14" s="15" t="s">
        <v>317</v>
      </c>
      <c r="B14" s="15" t="s">
        <v>200</v>
      </c>
      <c r="C14" s="15" t="s">
        <v>201</v>
      </c>
      <c r="D14" s="15" t="s">
        <v>202</v>
      </c>
      <c r="E14" s="15" t="s">
        <v>203</v>
      </c>
      <c r="F14" s="15" t="s">
        <v>204</v>
      </c>
      <c r="G14" s="15" t="s">
        <v>13</v>
      </c>
      <c r="H14" s="15">
        <v>196.5</v>
      </c>
      <c r="I14" s="22">
        <f>H14/310</f>
        <v>0.63387096774193552</v>
      </c>
      <c r="J14" s="15">
        <v>51</v>
      </c>
    </row>
    <row r="15" spans="1:11" ht="18.75" customHeight="1" x14ac:dyDescent="0.25">
      <c r="A15" s="15" t="s">
        <v>318</v>
      </c>
      <c r="B15" s="15" t="s">
        <v>62</v>
      </c>
      <c r="C15" s="15" t="s">
        <v>191</v>
      </c>
      <c r="D15" s="15" t="s">
        <v>192</v>
      </c>
      <c r="E15" s="15" t="s">
        <v>193</v>
      </c>
      <c r="F15" s="15">
        <v>1931662</v>
      </c>
      <c r="G15" s="15" t="s">
        <v>13</v>
      </c>
      <c r="H15" s="15">
        <v>192</v>
      </c>
      <c r="I15" s="22">
        <f>H15/310</f>
        <v>0.61935483870967745</v>
      </c>
      <c r="J15" s="15">
        <v>50</v>
      </c>
    </row>
    <row r="16" spans="1:11" ht="18.75" customHeight="1" x14ac:dyDescent="0.25">
      <c r="A16" s="15" t="s">
        <v>324</v>
      </c>
      <c r="B16" s="15" t="s">
        <v>205</v>
      </c>
      <c r="C16" s="15" t="s">
        <v>206</v>
      </c>
      <c r="D16" s="15" t="s">
        <v>207</v>
      </c>
      <c r="E16" s="15" t="s">
        <v>208</v>
      </c>
      <c r="F16" s="15" t="s">
        <v>209</v>
      </c>
      <c r="G16" s="15" t="s">
        <v>13</v>
      </c>
      <c r="H16" s="15" t="s">
        <v>324</v>
      </c>
      <c r="I16" s="22" t="s">
        <v>324</v>
      </c>
      <c r="J16" s="15" t="s">
        <v>324</v>
      </c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workbookViewId="0">
      <selection activeCell="A14" sqref="A14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19"/>
    <col min="11" max="11" width="30" customWidth="1"/>
  </cols>
  <sheetData>
    <row r="1" spans="1:10" ht="18.75" x14ac:dyDescent="0.3">
      <c r="A1" s="3" t="s">
        <v>296</v>
      </c>
    </row>
    <row r="2" spans="1:10" ht="18.75" x14ac:dyDescent="0.3">
      <c r="A2" s="3" t="s">
        <v>10</v>
      </c>
    </row>
    <row r="3" spans="1:10" ht="18.75" x14ac:dyDescent="0.3">
      <c r="A3" s="3" t="s">
        <v>81</v>
      </c>
    </row>
    <row r="4" spans="1:10" ht="18.75" x14ac:dyDescent="0.3">
      <c r="A4" s="3" t="s">
        <v>86</v>
      </c>
    </row>
    <row r="5" spans="1:10" ht="18.75" x14ac:dyDescent="0.3">
      <c r="A5" s="3" t="s">
        <v>48</v>
      </c>
    </row>
    <row r="6" spans="1:10" ht="18.75" x14ac:dyDescent="0.3">
      <c r="A6" s="3" t="s">
        <v>27</v>
      </c>
    </row>
    <row r="7" spans="1:10" ht="18.75" x14ac:dyDescent="0.3">
      <c r="A7" s="3" t="s">
        <v>210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20.100000000000001" customHeight="1" x14ac:dyDescent="0.25">
      <c r="A11" s="13" t="s">
        <v>321</v>
      </c>
      <c r="B11" s="13" t="s">
        <v>211</v>
      </c>
      <c r="C11" s="13" t="s">
        <v>49</v>
      </c>
      <c r="D11" s="13" t="s">
        <v>50</v>
      </c>
      <c r="E11" s="13" t="s">
        <v>51</v>
      </c>
      <c r="F11" s="13" t="s">
        <v>52</v>
      </c>
      <c r="G11" s="13" t="s">
        <v>14</v>
      </c>
      <c r="H11" s="13">
        <v>212</v>
      </c>
      <c r="I11" s="24">
        <f>H11/340</f>
        <v>0.62352941176470589</v>
      </c>
      <c r="J11" s="13">
        <v>52</v>
      </c>
    </row>
    <row r="12" spans="1:10" ht="20.100000000000001" customHeight="1" x14ac:dyDescent="0.25">
      <c r="A12" s="13" t="s">
        <v>314</v>
      </c>
      <c r="B12" s="13" t="s">
        <v>195</v>
      </c>
      <c r="C12" s="13" t="s">
        <v>196</v>
      </c>
      <c r="D12" s="13" t="s">
        <v>197</v>
      </c>
      <c r="E12" s="13" t="s">
        <v>198</v>
      </c>
      <c r="F12" s="13" t="s">
        <v>199</v>
      </c>
      <c r="G12" s="13" t="s">
        <v>13</v>
      </c>
      <c r="H12" s="13">
        <v>223</v>
      </c>
      <c r="I12" s="24">
        <f>H12/340</f>
        <v>0.65588235294117647</v>
      </c>
      <c r="J12" s="13">
        <v>53</v>
      </c>
    </row>
    <row r="13" spans="1:10" ht="20.100000000000001" customHeight="1" x14ac:dyDescent="0.25">
      <c r="A13" s="13" t="s">
        <v>315</v>
      </c>
      <c r="B13" s="13" t="s">
        <v>212</v>
      </c>
      <c r="C13" s="13" t="s">
        <v>213</v>
      </c>
      <c r="D13" s="13" t="s">
        <v>214</v>
      </c>
      <c r="E13" s="13" t="s">
        <v>215</v>
      </c>
      <c r="F13" s="13" t="s">
        <v>216</v>
      </c>
      <c r="G13" s="13" t="s">
        <v>13</v>
      </c>
      <c r="H13" s="13">
        <v>222.5</v>
      </c>
      <c r="I13" s="24">
        <f>H13/340</f>
        <v>0.65441176470588236</v>
      </c>
      <c r="J13" s="13">
        <v>52</v>
      </c>
    </row>
    <row r="14" spans="1:10" ht="20.100000000000001" customHeight="1" x14ac:dyDescent="0.25">
      <c r="A14" s="13" t="s">
        <v>316</v>
      </c>
      <c r="B14" s="13" t="s">
        <v>200</v>
      </c>
      <c r="C14" s="13" t="s">
        <v>201</v>
      </c>
      <c r="D14" s="13" t="s">
        <v>202</v>
      </c>
      <c r="E14" s="13" t="s">
        <v>203</v>
      </c>
      <c r="F14" s="13" t="s">
        <v>204</v>
      </c>
      <c r="G14" s="13" t="s">
        <v>13</v>
      </c>
      <c r="H14" s="13">
        <v>209.5</v>
      </c>
      <c r="I14" s="24">
        <f>H14/340</f>
        <v>0.61617647058823533</v>
      </c>
      <c r="J14" s="13">
        <v>50</v>
      </c>
    </row>
    <row r="15" spans="1:10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24"/>
      <c r="J15" s="1"/>
    </row>
    <row r="16" spans="1:10" ht="20.100000000000001" customHeight="1" x14ac:dyDescent="0.25">
      <c r="A16" s="1"/>
      <c r="B16" s="1"/>
      <c r="C16" s="1"/>
      <c r="D16" s="1"/>
      <c r="E16" s="1"/>
      <c r="F16" s="1"/>
      <c r="G16" s="1"/>
      <c r="H16" s="13"/>
      <c r="I16" s="24"/>
      <c r="J16" s="13"/>
    </row>
    <row r="17" spans="1:10" ht="20.100000000000001" customHeight="1" x14ac:dyDescent="0.25">
      <c r="A17" s="1"/>
      <c r="B17" s="1"/>
      <c r="C17" s="1"/>
      <c r="D17" s="1"/>
      <c r="E17" s="1"/>
      <c r="F17" s="1"/>
      <c r="G17" s="1"/>
      <c r="H17" s="13"/>
      <c r="I17" s="24"/>
      <c r="J17" s="13"/>
    </row>
    <row r="18" spans="1:10" ht="20.100000000000001" customHeight="1" x14ac:dyDescent="0.25">
      <c r="A18" s="1" t="s">
        <v>30</v>
      </c>
      <c r="B18" s="1"/>
      <c r="C18" s="1"/>
      <c r="D18" s="1"/>
      <c r="E18" s="1"/>
      <c r="F18" s="1"/>
      <c r="G18" s="1"/>
      <c r="H18" s="1"/>
      <c r="I18" s="25"/>
      <c r="J18" s="1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4026-BD90-4D9A-A1DB-BE560FF9B2B6}">
  <dimension ref="A1:J20"/>
  <sheetViews>
    <sheetView workbookViewId="0">
      <selection activeCell="A12" sqref="A12:XFD12"/>
    </sheetView>
  </sheetViews>
  <sheetFormatPr defaultRowHeight="15" x14ac:dyDescent="0.25"/>
  <cols>
    <col min="3" max="3" width="17.85546875" customWidth="1"/>
    <col min="5" max="5" width="26.85546875" customWidth="1"/>
  </cols>
  <sheetData>
    <row r="1" spans="1:10" ht="18.75" x14ac:dyDescent="0.3">
      <c r="A1" s="3" t="s">
        <v>296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81</v>
      </c>
      <c r="I3" s="19"/>
    </row>
    <row r="4" spans="1:10" ht="18.75" x14ac:dyDescent="0.3">
      <c r="A4" s="3" t="s">
        <v>86</v>
      </c>
      <c r="I4" s="19"/>
    </row>
    <row r="5" spans="1:10" ht="18.75" x14ac:dyDescent="0.3">
      <c r="A5" s="3" t="s">
        <v>54</v>
      </c>
      <c r="I5" s="19"/>
    </row>
    <row r="6" spans="1:10" ht="18.75" x14ac:dyDescent="0.3">
      <c r="A6" s="3" t="s">
        <v>15</v>
      </c>
      <c r="I6" s="19"/>
    </row>
    <row r="7" spans="1:10" ht="18.75" x14ac:dyDescent="0.3">
      <c r="A7" s="3" t="s">
        <v>217</v>
      </c>
      <c r="I7" s="19"/>
    </row>
    <row r="8" spans="1:10" x14ac:dyDescent="0.25">
      <c r="I8" s="1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20.100000000000001" customHeight="1" x14ac:dyDescent="0.25">
      <c r="A11" s="15" t="s">
        <v>321</v>
      </c>
      <c r="B11" s="15" t="s">
        <v>22</v>
      </c>
      <c r="C11" s="15" t="s">
        <v>218</v>
      </c>
      <c r="D11" s="15" t="s">
        <v>219</v>
      </c>
      <c r="E11" s="15" t="s">
        <v>220</v>
      </c>
      <c r="F11" s="15" t="s">
        <v>221</v>
      </c>
      <c r="G11" s="15" t="s">
        <v>14</v>
      </c>
      <c r="H11" s="15">
        <v>199</v>
      </c>
      <c r="I11" s="22">
        <f>H11/290</f>
        <v>0.68620689655172418</v>
      </c>
      <c r="J11" s="15">
        <v>56</v>
      </c>
    </row>
    <row r="12" spans="1:10" ht="20.100000000000001" customHeight="1" x14ac:dyDescent="0.25">
      <c r="A12" s="13"/>
      <c r="B12" s="13"/>
      <c r="C12" s="13"/>
      <c r="D12" s="13"/>
      <c r="E12" s="13"/>
      <c r="F12" s="13"/>
      <c r="G12" s="13"/>
      <c r="H12" s="13"/>
      <c r="I12" s="24"/>
      <c r="J12" s="13"/>
    </row>
    <row r="13" spans="1:10" ht="20.100000000000001" customHeight="1" x14ac:dyDescent="0.25">
      <c r="A13" s="13"/>
      <c r="B13" s="13"/>
      <c r="C13" s="13"/>
      <c r="D13" s="13"/>
      <c r="E13" s="13"/>
      <c r="F13" s="13"/>
      <c r="G13" s="13"/>
      <c r="H13" s="13"/>
      <c r="I13" s="24"/>
      <c r="J13" s="13"/>
    </row>
    <row r="14" spans="1:10" ht="20.100000000000001" customHeight="1" x14ac:dyDescent="0.25">
      <c r="A14" s="13"/>
      <c r="B14" s="13"/>
      <c r="C14" s="13"/>
      <c r="D14" s="13"/>
      <c r="E14" s="13"/>
      <c r="F14" s="13"/>
      <c r="G14" s="13"/>
      <c r="H14" s="13"/>
      <c r="I14" s="24"/>
      <c r="J14" s="13"/>
    </row>
    <row r="15" spans="1:10" ht="20.100000000000001" customHeight="1" x14ac:dyDescent="0.25">
      <c r="A15" s="13"/>
      <c r="B15" s="13"/>
      <c r="C15" s="13"/>
      <c r="D15" s="13"/>
      <c r="E15" s="13"/>
      <c r="F15" s="13"/>
      <c r="G15" s="13"/>
      <c r="H15" s="13"/>
      <c r="I15" s="24"/>
      <c r="J15" s="13"/>
    </row>
    <row r="16" spans="1:10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24"/>
      <c r="J16" s="1"/>
    </row>
    <row r="17" spans="1:10" ht="20.100000000000001" customHeight="1" x14ac:dyDescent="0.25">
      <c r="A17" s="1"/>
      <c r="B17" s="1"/>
      <c r="C17" s="1"/>
      <c r="D17" s="1"/>
      <c r="E17" s="1"/>
      <c r="F17" s="1"/>
      <c r="G17" s="1"/>
      <c r="H17" s="13"/>
      <c r="I17" s="24"/>
      <c r="J17" s="13"/>
    </row>
    <row r="18" spans="1:10" ht="20.100000000000001" customHeight="1" x14ac:dyDescent="0.25">
      <c r="A18" s="1"/>
      <c r="B18" s="1"/>
      <c r="C18" s="1"/>
      <c r="D18" s="1"/>
      <c r="E18" s="1"/>
      <c r="F18" s="1"/>
      <c r="G18" s="1"/>
      <c r="H18" s="13"/>
      <c r="I18" s="24"/>
      <c r="J18" s="13"/>
    </row>
    <row r="19" spans="1:10" ht="20.100000000000001" customHeight="1" x14ac:dyDescent="0.25">
      <c r="A19" s="1" t="s">
        <v>30</v>
      </c>
      <c r="B19" s="1"/>
      <c r="C19" s="1"/>
      <c r="D19" s="1"/>
      <c r="E19" s="1"/>
      <c r="F19" s="1"/>
      <c r="G19" s="1"/>
      <c r="H19" s="1"/>
      <c r="I19" s="25"/>
      <c r="J19" s="1"/>
    </row>
    <row r="20" spans="1:10" x14ac:dyDescent="0.25">
      <c r="I20" s="19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683A-3148-494A-8C50-30694361582A}">
  <dimension ref="A1:J18"/>
  <sheetViews>
    <sheetView workbookViewId="0">
      <selection activeCell="A12" sqref="A12"/>
    </sheetView>
  </sheetViews>
  <sheetFormatPr defaultRowHeight="15" x14ac:dyDescent="0.25"/>
  <cols>
    <col min="2" max="2" width="7.85546875" customWidth="1"/>
    <col min="3" max="3" width="26.28515625" customWidth="1"/>
    <col min="5" max="5" width="25.7109375" customWidth="1"/>
  </cols>
  <sheetData>
    <row r="1" spans="1:10" ht="18.75" x14ac:dyDescent="0.3">
      <c r="A1" s="3" t="s">
        <v>296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82</v>
      </c>
      <c r="I3" s="19"/>
    </row>
    <row r="4" spans="1:10" ht="18.75" x14ac:dyDescent="0.3">
      <c r="A4" s="3" t="s">
        <v>86</v>
      </c>
      <c r="I4" s="19"/>
    </row>
    <row r="5" spans="1:10" ht="18.75" x14ac:dyDescent="0.3">
      <c r="A5" s="3" t="s">
        <v>57</v>
      </c>
      <c r="I5" s="19"/>
    </row>
    <row r="6" spans="1:10" ht="18.75" x14ac:dyDescent="0.3">
      <c r="A6" s="3" t="s">
        <v>27</v>
      </c>
      <c r="I6" s="19"/>
    </row>
    <row r="7" spans="1:10" ht="18.75" x14ac:dyDescent="0.3">
      <c r="A7" s="3" t="s">
        <v>217</v>
      </c>
      <c r="I7" s="19"/>
    </row>
    <row r="8" spans="1:10" x14ac:dyDescent="0.25">
      <c r="I8" s="1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3" t="s">
        <v>8</v>
      </c>
      <c r="J10" s="4" t="s">
        <v>9</v>
      </c>
    </row>
    <row r="11" spans="1:10" ht="20.100000000000001" customHeight="1" x14ac:dyDescent="0.25">
      <c r="A11" s="13" t="s">
        <v>321</v>
      </c>
      <c r="B11" s="13" t="s">
        <v>22</v>
      </c>
      <c r="C11" s="13" t="s">
        <v>218</v>
      </c>
      <c r="D11" s="13" t="s">
        <v>219</v>
      </c>
      <c r="E11" s="13" t="s">
        <v>220</v>
      </c>
      <c r="F11" s="13" t="s">
        <v>221</v>
      </c>
      <c r="G11" s="13" t="s">
        <v>14</v>
      </c>
      <c r="H11" s="13">
        <v>231.5</v>
      </c>
      <c r="I11" s="24">
        <f>H11/340</f>
        <v>0.68088235294117649</v>
      </c>
      <c r="J11" s="13">
        <v>55</v>
      </c>
    </row>
    <row r="12" spans="1:10" ht="20.100000000000001" customHeight="1" x14ac:dyDescent="0.25">
      <c r="A12" s="13" t="s">
        <v>310</v>
      </c>
      <c r="B12" s="13" t="s">
        <v>224</v>
      </c>
      <c r="C12" s="13" t="s">
        <v>225</v>
      </c>
      <c r="D12" s="13" t="s">
        <v>226</v>
      </c>
      <c r="E12" s="13" t="s">
        <v>227</v>
      </c>
      <c r="F12" s="13" t="s">
        <v>228</v>
      </c>
      <c r="G12" s="13" t="s">
        <v>14</v>
      </c>
      <c r="H12" s="13">
        <v>223.5</v>
      </c>
      <c r="I12" s="24">
        <f>H12/340</f>
        <v>0.65735294117647058</v>
      </c>
      <c r="J12" s="13">
        <v>53</v>
      </c>
    </row>
    <row r="13" spans="1:10" ht="20.100000000000001" customHeight="1" x14ac:dyDescent="0.25">
      <c r="A13" s="13"/>
      <c r="B13" s="13"/>
      <c r="C13" s="13"/>
      <c r="D13" s="13"/>
      <c r="E13" s="13"/>
      <c r="F13" s="13"/>
      <c r="G13" s="13"/>
      <c r="H13" s="13"/>
      <c r="I13" s="24"/>
      <c r="J13" s="13"/>
    </row>
    <row r="14" spans="1:10" ht="20.100000000000001" customHeight="1" x14ac:dyDescent="0.25">
      <c r="A14" s="13"/>
      <c r="B14" s="13"/>
      <c r="C14" s="13"/>
      <c r="D14" s="13"/>
      <c r="E14" s="13"/>
      <c r="F14" s="13"/>
      <c r="G14" s="13"/>
      <c r="H14" s="13"/>
      <c r="I14" s="24"/>
      <c r="J14" s="13"/>
    </row>
    <row r="15" spans="1:10" ht="20.100000000000001" customHeight="1" x14ac:dyDescent="0.25">
      <c r="A15" s="13"/>
      <c r="B15" s="13"/>
      <c r="C15" s="13"/>
      <c r="D15" s="13"/>
      <c r="E15" s="13"/>
      <c r="F15" s="13"/>
      <c r="G15" s="13"/>
      <c r="H15" s="13"/>
      <c r="I15" s="24"/>
      <c r="J15" s="13"/>
    </row>
    <row r="16" spans="1:10" ht="20.100000000000001" customHeight="1" x14ac:dyDescent="0.25">
      <c r="A16" s="13"/>
      <c r="B16" s="13"/>
      <c r="C16" s="13"/>
      <c r="D16" s="13"/>
      <c r="E16" s="13"/>
      <c r="F16" s="13"/>
      <c r="G16" s="13"/>
      <c r="H16" s="13"/>
      <c r="I16" s="24"/>
      <c r="J16" s="13"/>
    </row>
    <row r="17" spans="1:10" ht="20.100000000000001" customHeight="1" x14ac:dyDescent="0.25">
      <c r="A17" s="13"/>
      <c r="B17" s="13"/>
      <c r="C17" s="13"/>
      <c r="D17" s="13"/>
      <c r="E17" s="13"/>
      <c r="F17" s="13"/>
      <c r="G17" s="13"/>
      <c r="H17" s="13"/>
      <c r="I17" s="24"/>
      <c r="J17" s="13"/>
    </row>
    <row r="18" spans="1:10" ht="20.100000000000001" customHeight="1" x14ac:dyDescent="0.25">
      <c r="A18" s="13" t="s">
        <v>30</v>
      </c>
      <c r="B18" s="13"/>
      <c r="C18" s="13"/>
      <c r="D18" s="13"/>
      <c r="E18" s="13"/>
      <c r="F18" s="13"/>
      <c r="G18" s="13"/>
      <c r="H18" s="13"/>
      <c r="I18" s="24"/>
      <c r="J18" s="13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60BAB-A6B7-44D5-B6D6-797973163CEA}">
  <dimension ref="A1:J17"/>
  <sheetViews>
    <sheetView workbookViewId="0">
      <selection activeCell="A14" sqref="A14"/>
    </sheetView>
  </sheetViews>
  <sheetFormatPr defaultRowHeight="15" x14ac:dyDescent="0.25"/>
  <cols>
    <col min="3" max="3" width="25.85546875" customWidth="1"/>
  </cols>
  <sheetData>
    <row r="1" spans="1:10" ht="18.75" x14ac:dyDescent="0.3">
      <c r="A1" s="3" t="s">
        <v>296</v>
      </c>
      <c r="I1" s="19"/>
    </row>
    <row r="2" spans="1:10" ht="18.75" x14ac:dyDescent="0.3">
      <c r="A2" s="3" t="s">
        <v>10</v>
      </c>
      <c r="I2" s="19"/>
    </row>
    <row r="3" spans="1:10" ht="18.75" x14ac:dyDescent="0.3">
      <c r="A3" s="3" t="s">
        <v>81</v>
      </c>
      <c r="I3" s="19"/>
    </row>
    <row r="4" spans="1:10" ht="18.75" x14ac:dyDescent="0.3">
      <c r="A4" s="3" t="s">
        <v>86</v>
      </c>
      <c r="I4" s="19"/>
    </row>
    <row r="5" spans="1:10" ht="18.75" x14ac:dyDescent="0.3">
      <c r="A5" s="3" t="s">
        <v>229</v>
      </c>
      <c r="I5" s="19"/>
    </row>
    <row r="6" spans="1:10" ht="18.75" x14ac:dyDescent="0.3">
      <c r="A6" s="3" t="s">
        <v>27</v>
      </c>
      <c r="I6" s="19"/>
    </row>
    <row r="7" spans="1:10" ht="18.75" x14ac:dyDescent="0.3">
      <c r="A7" s="3" t="s">
        <v>210</v>
      </c>
      <c r="I7" s="19"/>
    </row>
    <row r="8" spans="1:10" x14ac:dyDescent="0.25">
      <c r="I8" s="1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0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1" t="s">
        <v>8</v>
      </c>
      <c r="J10" s="6" t="s">
        <v>9</v>
      </c>
    </row>
    <row r="11" spans="1:10" ht="20.100000000000001" customHeight="1" x14ac:dyDescent="0.25">
      <c r="A11" s="13" t="s">
        <v>307</v>
      </c>
      <c r="B11" s="13" t="s">
        <v>230</v>
      </c>
      <c r="C11" s="13" t="s">
        <v>231</v>
      </c>
      <c r="D11" s="13" t="s">
        <v>232</v>
      </c>
      <c r="E11" s="13" t="s">
        <v>233</v>
      </c>
      <c r="F11" s="13" t="s">
        <v>234</v>
      </c>
      <c r="G11" s="13" t="s">
        <v>12</v>
      </c>
      <c r="H11" s="13">
        <v>235</v>
      </c>
      <c r="I11" s="24">
        <f>H11/340</f>
        <v>0.69117647058823528</v>
      </c>
      <c r="J11" s="13">
        <v>39.5</v>
      </c>
    </row>
    <row r="12" spans="1:10" ht="20.100000000000001" customHeight="1" x14ac:dyDescent="0.25">
      <c r="A12" s="13" t="s">
        <v>314</v>
      </c>
      <c r="B12" s="13" t="s">
        <v>239</v>
      </c>
      <c r="C12" s="13" t="s">
        <v>58</v>
      </c>
      <c r="D12" s="13" t="s">
        <v>59</v>
      </c>
      <c r="E12" s="13" t="s">
        <v>60</v>
      </c>
      <c r="F12" s="13" t="s">
        <v>61</v>
      </c>
      <c r="G12" s="13" t="s">
        <v>13</v>
      </c>
      <c r="H12" s="18">
        <v>227</v>
      </c>
      <c r="I12" s="27">
        <f>H12/340</f>
        <v>0.66764705882352937</v>
      </c>
      <c r="J12" s="18">
        <v>39.5</v>
      </c>
    </row>
    <row r="13" spans="1:10" ht="20.100000000000001" customHeight="1" x14ac:dyDescent="0.25">
      <c r="A13" s="13" t="s">
        <v>315</v>
      </c>
      <c r="B13" s="13" t="s">
        <v>39</v>
      </c>
      <c r="C13" s="13" t="s">
        <v>240</v>
      </c>
      <c r="D13" s="13" t="s">
        <v>241</v>
      </c>
      <c r="E13" s="13" t="s">
        <v>242</v>
      </c>
      <c r="F13" s="13" t="s">
        <v>243</v>
      </c>
      <c r="G13" s="13" t="s">
        <v>13</v>
      </c>
      <c r="H13" s="18">
        <v>222</v>
      </c>
      <c r="I13" s="27">
        <f>H13/340</f>
        <v>0.65294117647058825</v>
      </c>
      <c r="J13" s="18">
        <v>38.5</v>
      </c>
    </row>
    <row r="14" spans="1:10" ht="20.100000000000001" customHeight="1" x14ac:dyDescent="0.25">
      <c r="A14" s="13" t="s">
        <v>316</v>
      </c>
      <c r="B14" s="13" t="s">
        <v>224</v>
      </c>
      <c r="C14" s="13" t="s">
        <v>225</v>
      </c>
      <c r="D14" s="13" t="s">
        <v>226</v>
      </c>
      <c r="E14" s="13" t="s">
        <v>227</v>
      </c>
      <c r="F14" s="13" t="s">
        <v>228</v>
      </c>
      <c r="G14" s="13" t="s">
        <v>13</v>
      </c>
      <c r="H14" s="18">
        <v>215</v>
      </c>
      <c r="I14" s="27">
        <f>H14/340</f>
        <v>0.63235294117647056</v>
      </c>
      <c r="J14" s="18">
        <v>37</v>
      </c>
    </row>
    <row r="15" spans="1:10" ht="20.100000000000001" customHeight="1" x14ac:dyDescent="0.25">
      <c r="A15" s="13" t="s">
        <v>326</v>
      </c>
      <c r="B15" s="13" t="s">
        <v>23</v>
      </c>
      <c r="C15" s="13" t="s">
        <v>235</v>
      </c>
      <c r="D15" s="13" t="s">
        <v>236</v>
      </c>
      <c r="E15" s="13" t="s">
        <v>237</v>
      </c>
      <c r="F15" s="13" t="s">
        <v>238</v>
      </c>
      <c r="G15" s="13" t="s">
        <v>14</v>
      </c>
      <c r="H15" s="18" t="s">
        <v>326</v>
      </c>
      <c r="I15" s="27" t="s">
        <v>326</v>
      </c>
      <c r="J15" s="18" t="s">
        <v>326</v>
      </c>
    </row>
    <row r="16" spans="1:10" ht="20.100000000000001" customHeight="1" x14ac:dyDescent="0.25">
      <c r="A16" s="13"/>
      <c r="B16" s="13"/>
      <c r="C16" s="13"/>
      <c r="D16" s="13"/>
      <c r="E16" s="13"/>
      <c r="F16" s="13"/>
      <c r="G16" s="13"/>
      <c r="H16" s="13"/>
      <c r="I16" s="24"/>
      <c r="J16" s="13"/>
    </row>
    <row r="17" spans="1:10" ht="20.100000000000001" customHeight="1" x14ac:dyDescent="0.25">
      <c r="A17" s="13" t="s">
        <v>30</v>
      </c>
      <c r="B17" s="13"/>
      <c r="C17" s="13"/>
      <c r="D17" s="13"/>
      <c r="E17" s="13"/>
      <c r="F17" s="13"/>
      <c r="G17" s="13"/>
      <c r="H17" s="13"/>
      <c r="I17" s="24"/>
      <c r="J17" s="13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Class 1 Prelim  17a</vt:lpstr>
      <vt:lpstr>Class 2 Prelim 19 Q</vt:lpstr>
      <vt:lpstr>Class 3 Novice 22 </vt:lpstr>
      <vt:lpstr>Class 4 Novice 37aQ</vt:lpstr>
      <vt:lpstr>Class 5 Ele 40</vt:lpstr>
      <vt:lpstr>Class 6 Ele 53 Q</vt:lpstr>
      <vt:lpstr>Class 7 Med 61</vt:lpstr>
      <vt:lpstr>Class 8 M73 Q</vt:lpstr>
      <vt:lpstr>Class 9 Adv Med 85 Q</vt:lpstr>
      <vt:lpstr>Class 10 Adv Med 98 Q</vt:lpstr>
      <vt:lpstr>Class 11 Adv PYO</vt:lpstr>
      <vt:lpstr>Class 12 PSG Q</vt:lpstr>
      <vt:lpstr>Class 13 Inter I Q</vt:lpstr>
      <vt:lpstr>Class 14 Inter II</vt:lpstr>
      <vt:lpstr>Class 15 GP</vt:lpstr>
      <vt:lpstr>Class 18 Novice FSM Q</vt:lpstr>
      <vt:lpstr>Class 19 Ele FSM Q</vt:lpstr>
      <vt:lpstr>Class 21 Adv Med FSM Q</vt:lpstr>
      <vt:lpstr>Class 22 PSG FSM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2023-03-18T18:05:10Z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