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37" documentId="8_{97C472FC-968C-44AA-BF2B-5492B600CE32}" xr6:coauthVersionLast="47" xr6:coauthVersionMax="47" xr10:uidLastSave="{F73D03EE-641C-4A1E-ACE2-5CCE294674D9}"/>
  <bookViews>
    <workbookView xWindow="-120" yWindow="-120" windowWidth="20730" windowHeight="11160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9 Q" sheetId="7" r:id="rId4"/>
    <sheet name="Class 5 Ele 45" sheetId="8" r:id="rId5"/>
    <sheet name="Class 7 Medium 69" sheetId="10" r:id="rId6"/>
    <sheet name="Class 8 Med 75 Q" sheetId="11" r:id="rId7"/>
    <sheet name="Class 10 Adv Med 98 Q" sheetId="28" r:id="rId8"/>
    <sheet name="Class 11 PYO Adv" sheetId="41" r:id="rId9"/>
    <sheet name="Class 12 PSG Q" sheetId="43" r:id="rId10"/>
    <sheet name="Class 13 Inter I Q" sheetId="24" r:id="rId11"/>
    <sheet name="Class 16 FEI PYO" sheetId="39" r:id="rId12"/>
    <sheet name="Class 20 Med FSM Q" sheetId="31" r:id="rId13"/>
    <sheet name="Class 20 Adv Med FSM Q" sheetId="32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3" l="1"/>
  <c r="I12" i="43"/>
  <c r="I14" i="43"/>
  <c r="I13" i="43"/>
  <c r="I11" i="28"/>
  <c r="I12" i="28"/>
  <c r="I12" i="11"/>
  <c r="I11" i="11"/>
  <c r="I13" i="11"/>
  <c r="I11" i="10"/>
  <c r="I12" i="10"/>
  <c r="I11" i="41"/>
  <c r="I14" i="8"/>
  <c r="I11" i="8"/>
  <c r="I13" i="8"/>
  <c r="I13" i="7"/>
  <c r="I14" i="7"/>
  <c r="I12" i="7"/>
  <c r="I15" i="7"/>
  <c r="I11" i="7"/>
  <c r="I12" i="24"/>
  <c r="I11" i="24"/>
  <c r="I13" i="5"/>
  <c r="I12" i="4"/>
  <c r="I15" i="4"/>
  <c r="I12" i="31"/>
  <c r="I11" i="31"/>
  <c r="I11" i="6"/>
  <c r="I16" i="6"/>
  <c r="I14" i="6"/>
  <c r="I13" i="6"/>
  <c r="I12" i="6"/>
  <c r="I15" i="6"/>
  <c r="I13" i="24"/>
  <c r="I14" i="5"/>
  <c r="I14" i="4"/>
  <c r="I11" i="4"/>
  <c r="I10" i="4"/>
  <c r="I13" i="4"/>
  <c r="I11" i="32"/>
  <c r="I12" i="5"/>
  <c r="I15" i="5"/>
  <c r="I11" i="5"/>
</calcChain>
</file>

<file path=xl/sharedStrings.xml><?xml version="1.0" encoding="utf-8"?>
<sst xmlns="http://schemas.openxmlformats.org/spreadsheetml/2006/main" count="570" uniqueCount="203">
  <si>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</si>
  <si>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</si>
  <si>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</si>
  <si>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</si>
  <si>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</si>
  <si>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</si>
  <si>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</si>
  <si>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</si>
  <si>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</si>
  <si>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</si>
  <si>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</si>
  <si>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</si>
  <si>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</si>
  <si>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</si>
  <si>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</si>
  <si>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</si>
  <si>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</si>
  <si>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</si>
  <si>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</si>
  <si>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</si>
  <si>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</si>
  <si>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</si>
  <si>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</si>
  <si>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21</t>
  </si>
  <si>
    <t>12</t>
  </si>
  <si>
    <t xml:space="preserve">Time </t>
  </si>
  <si>
    <t>3</t>
  </si>
  <si>
    <t>6</t>
  </si>
  <si>
    <t>11</t>
  </si>
  <si>
    <t>7</t>
  </si>
  <si>
    <t>10</t>
  </si>
  <si>
    <t>31</t>
  </si>
  <si>
    <t>14</t>
  </si>
  <si>
    <t>13</t>
  </si>
  <si>
    <t>1</t>
  </si>
  <si>
    <t>30</t>
  </si>
  <si>
    <t>Venue : Brook Farm EC</t>
  </si>
  <si>
    <t>16</t>
  </si>
  <si>
    <t>23</t>
  </si>
  <si>
    <t>9</t>
  </si>
  <si>
    <t>2</t>
  </si>
  <si>
    <t>Test/Class : Inter I / 13</t>
  </si>
  <si>
    <t xml:space="preserve">Place </t>
  </si>
  <si>
    <t>8</t>
  </si>
  <si>
    <t/>
  </si>
  <si>
    <t>Claire Knowles</t>
  </si>
  <si>
    <t>23493</t>
  </si>
  <si>
    <t>Singing Skyjacker</t>
  </si>
  <si>
    <t>56332</t>
  </si>
  <si>
    <t>Test/Class : Medium FSM / 20</t>
  </si>
  <si>
    <t>Test/Class : Adv Med FSM / 21</t>
  </si>
  <si>
    <t xml:space="preserve">Total Points: 340 </t>
  </si>
  <si>
    <t>32</t>
  </si>
  <si>
    <t>5</t>
  </si>
  <si>
    <t>Louise Mcdonald</t>
  </si>
  <si>
    <t>182001</t>
  </si>
  <si>
    <t>4</t>
  </si>
  <si>
    <t>Total Points: 300</t>
  </si>
  <si>
    <t>26</t>
  </si>
  <si>
    <t>Test/Class : 3 / N23</t>
  </si>
  <si>
    <t>15</t>
  </si>
  <si>
    <t>1G</t>
  </si>
  <si>
    <t>1B</t>
  </si>
  <si>
    <t>2B</t>
  </si>
  <si>
    <t>2S</t>
  </si>
  <si>
    <t>3S</t>
  </si>
  <si>
    <t>1S (1st)</t>
  </si>
  <si>
    <t>3B</t>
  </si>
  <si>
    <t>2G</t>
  </si>
  <si>
    <t xml:space="preserve">Event Type : BD Reg I-Inter I + FSM </t>
  </si>
  <si>
    <t>Start Date : 14 October 2022</t>
  </si>
  <si>
    <t xml:space="preserve">Judge(s) : Debbie Morgan </t>
  </si>
  <si>
    <t>Lewis Simmons</t>
  </si>
  <si>
    <t>1920402</t>
  </si>
  <si>
    <t>Kanae millennium</t>
  </si>
  <si>
    <t>1947777</t>
  </si>
  <si>
    <t>380237</t>
  </si>
  <si>
    <t>fiery fergal</t>
  </si>
  <si>
    <t>1932523</t>
  </si>
  <si>
    <t>Louisa Gordon</t>
  </si>
  <si>
    <t>1922696</t>
  </si>
  <si>
    <t>Ballymahons Beauty</t>
  </si>
  <si>
    <t>1946047</t>
  </si>
  <si>
    <t>18</t>
  </si>
  <si>
    <t>Sarah Turner</t>
  </si>
  <si>
    <t>95974</t>
  </si>
  <si>
    <t>ABBOTTSVALE DARCEY</t>
  </si>
  <si>
    <t>1947304</t>
  </si>
  <si>
    <t>Liz Aelberry</t>
  </si>
  <si>
    <t>1918439</t>
  </si>
  <si>
    <t>Anlyn Ed</t>
  </si>
  <si>
    <t>1940055</t>
  </si>
  <si>
    <t>Paula Wilson</t>
  </si>
  <si>
    <t>1415021</t>
  </si>
  <si>
    <t>Tinraher Clover</t>
  </si>
  <si>
    <t>1943370</t>
  </si>
  <si>
    <t>Valerie Ross</t>
  </si>
  <si>
    <t>1918798</t>
  </si>
  <si>
    <t>Ziggi IX</t>
  </si>
  <si>
    <t>1940602</t>
  </si>
  <si>
    <t>Event Type : BD Reg I-Inter I + FSM</t>
  </si>
  <si>
    <t>Judge(s) : Joyce Wood</t>
  </si>
  <si>
    <t>Jack Boarder</t>
  </si>
  <si>
    <t>Courtney Rogers</t>
  </si>
  <si>
    <t>1411274</t>
  </si>
  <si>
    <t>CARLO II</t>
  </si>
  <si>
    <t>1431926</t>
  </si>
  <si>
    <t>19</t>
  </si>
  <si>
    <t>Annette Scott</t>
  </si>
  <si>
    <t>13110</t>
  </si>
  <si>
    <t>Jackpots Playboy</t>
  </si>
  <si>
    <t>1938269</t>
  </si>
  <si>
    <t>Classic jester</t>
  </si>
  <si>
    <t>1834607</t>
  </si>
  <si>
    <t>cannavour hope</t>
  </si>
  <si>
    <t>1942098</t>
  </si>
  <si>
    <t>Test/Class : N39 / 4</t>
  </si>
  <si>
    <t xml:space="preserve">Total Points: </t>
  </si>
  <si>
    <t xml:space="preserve">Judge(s) : Joyce Wood </t>
  </si>
  <si>
    <t>1812210</t>
  </si>
  <si>
    <t>Double Diamant UK</t>
  </si>
  <si>
    <t>1833675</t>
  </si>
  <si>
    <t xml:space="preserve">Test/Class : E45 /5 </t>
  </si>
  <si>
    <t>Sammy Harrison</t>
  </si>
  <si>
    <t>1510327</t>
  </si>
  <si>
    <t>Angelito 11</t>
  </si>
  <si>
    <t>1940607</t>
  </si>
  <si>
    <t>Toy Boy Terry</t>
  </si>
  <si>
    <t>46779</t>
  </si>
  <si>
    <t>Test/Class : 7 / M69</t>
  </si>
  <si>
    <t>Event Type : Reg BD I -Inter I + FSM</t>
  </si>
  <si>
    <t>Test/Class : M75 / 8</t>
  </si>
  <si>
    <t>Event Type : Reg BD I - Inter I + FSM</t>
  </si>
  <si>
    <t>Test/Class : AM 98 / 10</t>
  </si>
  <si>
    <t xml:space="preserve">Judge(s) : Joyce Wood  </t>
  </si>
  <si>
    <t>Okke Krol</t>
  </si>
  <si>
    <t>224480</t>
  </si>
  <si>
    <t>Happy Dream TC</t>
  </si>
  <si>
    <t>1832451</t>
  </si>
  <si>
    <t>Alice Begg</t>
  </si>
  <si>
    <t>401418</t>
  </si>
  <si>
    <t>Gluckauf</t>
  </si>
  <si>
    <t>61078</t>
  </si>
  <si>
    <t xml:space="preserve">Test/Class : Adv PYO (Adv 102 being ridden) / 11 </t>
  </si>
  <si>
    <t>Leanne Field</t>
  </si>
  <si>
    <t>204978</t>
  </si>
  <si>
    <t>OSH Furisan</t>
  </si>
  <si>
    <t>49251</t>
  </si>
  <si>
    <t>Test/Class : PSG / 12</t>
  </si>
  <si>
    <t>Andrea Barbagallo</t>
  </si>
  <si>
    <t>1910646</t>
  </si>
  <si>
    <t>James Bond III</t>
  </si>
  <si>
    <t>1834864</t>
  </si>
  <si>
    <t>Laragh Osman</t>
  </si>
  <si>
    <t>233820</t>
  </si>
  <si>
    <t>Intergalactic Aimbry</t>
  </si>
  <si>
    <t>1733338</t>
  </si>
  <si>
    <t>Aldsvir Bese</t>
  </si>
  <si>
    <t>1431366</t>
  </si>
  <si>
    <t>Test/Class : PYO FEI / 16</t>
  </si>
  <si>
    <t xml:space="preserve">Total Points:  </t>
  </si>
  <si>
    <t>Hermione Tottman</t>
  </si>
  <si>
    <t>381373</t>
  </si>
  <si>
    <t>Exquisite</t>
  </si>
  <si>
    <t>Unreg</t>
  </si>
  <si>
    <t>Jessica Jones</t>
  </si>
  <si>
    <t>1919056</t>
  </si>
  <si>
    <t>Chitromae Linaro</t>
  </si>
  <si>
    <t>1947175</t>
  </si>
  <si>
    <r>
      <t xml:space="preserve">Gold - </t>
    </r>
    <r>
      <rPr>
        <sz val="10"/>
        <color theme="1"/>
        <rFont val="Calibri"/>
        <family val="2"/>
        <scheme val="minor"/>
      </rPr>
      <t xml:space="preserve">YR team test </t>
    </r>
  </si>
  <si>
    <r>
      <t>Gold -</t>
    </r>
    <r>
      <rPr>
        <sz val="8"/>
        <color theme="1"/>
        <rFont val="Calibri"/>
        <family val="2"/>
        <scheme val="minor"/>
      </rPr>
      <t xml:space="preserve"> Pony team test </t>
    </r>
  </si>
  <si>
    <t>Cara Broderick</t>
  </si>
  <si>
    <t>1936675</t>
  </si>
  <si>
    <t>Delissamo</t>
  </si>
  <si>
    <t>Linaltaqy</t>
  </si>
  <si>
    <t>1833475</t>
  </si>
  <si>
    <t xml:space="preserve">Silver </t>
  </si>
  <si>
    <t>33</t>
  </si>
  <si>
    <t>Kate Jones</t>
  </si>
  <si>
    <t>1920258</t>
  </si>
  <si>
    <t>Santo Dei Ponca</t>
  </si>
  <si>
    <t>1732454</t>
  </si>
  <si>
    <t>27</t>
  </si>
  <si>
    <t>Karen Davis</t>
  </si>
  <si>
    <t>380148</t>
  </si>
  <si>
    <t>Geert III</t>
  </si>
  <si>
    <t>1443691</t>
  </si>
  <si>
    <t>J'adore II</t>
  </si>
  <si>
    <t>1833945</t>
  </si>
  <si>
    <t>34</t>
  </si>
  <si>
    <t>Janette Frost</t>
  </si>
  <si>
    <t>26140</t>
  </si>
  <si>
    <t>Midnight Cassini</t>
  </si>
  <si>
    <t>49743</t>
  </si>
  <si>
    <t>iG</t>
  </si>
  <si>
    <t>1G (1st)</t>
  </si>
  <si>
    <t>1S</t>
  </si>
  <si>
    <t>Total Points: 260</t>
  </si>
  <si>
    <t>RET</t>
  </si>
  <si>
    <t>Total Points: 330</t>
  </si>
  <si>
    <t>Total Points: 370</t>
  </si>
  <si>
    <t>Total Points: 380</t>
  </si>
  <si>
    <t>Total Points: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</si>
</sst>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1" fillId="3" borderId="1" xfId="1" applyNumberFormat="1" applyFill="1" applyBorder="1" applyAlignment="1">
      <alignment horizontal="right"/>
    </xf>
    <xf numFmtId="0" fontId="0" fillId="0" borderId="3" xfId="0" applyBorder="1"/>
    <xf numFmtId="0" fontId="9" fillId="0" borderId="1" xfId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4" fontId="7" fillId="0" borderId="1" xfId="0" applyNumberFormat="1" applyFont="1" applyBorder="1"/>
    <xf numFmtId="20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20" fontId="11" fillId="0" borderId="1" xfId="0" applyNumberFormat="1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abSelected="1" workbookViewId="0">
      <selection activeCell="A15" sqref="A15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69</v>
      </c>
    </row>
    <row r="4" spans="1:10" ht="18.75" x14ac:dyDescent="0.3">
      <c r="A4" s="3" t="s">
        <v>70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71</v>
      </c>
    </row>
    <row r="8" spans="1:10" ht="18.75" x14ac:dyDescent="0.3">
      <c r="A8" s="3"/>
    </row>
    <row r="9" spans="1:10" ht="20.100000000000001" customHeight="1" x14ac:dyDescent="0.25">
      <c r="A9" s="21" t="s">
        <v>42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1" t="s">
        <v>6</v>
      </c>
      <c r="H9" s="21"/>
      <c r="I9" s="21" t="s">
        <v>8</v>
      </c>
      <c r="J9" s="21" t="s">
        <v>9</v>
      </c>
    </row>
    <row r="10" spans="1:10" ht="20.100000000000001" customHeight="1" x14ac:dyDescent="0.25">
      <c r="A10" s="17" t="s">
        <v>194</v>
      </c>
      <c r="B10" s="15" t="s">
        <v>83</v>
      </c>
      <c r="C10" s="15" t="s">
        <v>84</v>
      </c>
      <c r="D10" s="15" t="s">
        <v>85</v>
      </c>
      <c r="E10" s="15" t="s">
        <v>86</v>
      </c>
      <c r="F10" s="15" t="s">
        <v>87</v>
      </c>
      <c r="G10" s="15" t="s">
        <v>12</v>
      </c>
      <c r="H10" s="15">
        <v>193</v>
      </c>
      <c r="I10" s="31">
        <f t="shared" ref="I10:I15" si="0">H10/290</f>
        <v>0.66551724137931034</v>
      </c>
      <c r="J10" s="15">
        <v>67</v>
      </c>
    </row>
    <row r="11" spans="1:10" s="23" customFormat="1" ht="20.100000000000001" customHeight="1" x14ac:dyDescent="0.25">
      <c r="A11" s="17" t="s">
        <v>66</v>
      </c>
      <c r="B11" s="15" t="s">
        <v>52</v>
      </c>
      <c r="C11" s="15" t="s">
        <v>72</v>
      </c>
      <c r="D11" s="15" t="s">
        <v>73</v>
      </c>
      <c r="E11" s="15" t="s">
        <v>74</v>
      </c>
      <c r="F11" s="15" t="s">
        <v>75</v>
      </c>
      <c r="G11" s="15" t="s">
        <v>14</v>
      </c>
      <c r="H11" s="15">
        <v>197.5</v>
      </c>
      <c r="I11" s="31">
        <f t="shared" si="0"/>
        <v>0.68103448275862066</v>
      </c>
      <c r="J11" s="15">
        <v>68</v>
      </c>
    </row>
    <row r="12" spans="1:10" ht="20.100000000000001" customHeight="1" x14ac:dyDescent="0.25">
      <c r="A12" s="17" t="s">
        <v>64</v>
      </c>
      <c r="B12" s="15" t="s">
        <v>33</v>
      </c>
      <c r="C12" s="15" t="s">
        <v>92</v>
      </c>
      <c r="D12" s="15" t="s">
        <v>93</v>
      </c>
      <c r="E12" s="15" t="s">
        <v>94</v>
      </c>
      <c r="F12" s="15" t="s">
        <v>95</v>
      </c>
      <c r="G12" s="15" t="s">
        <v>14</v>
      </c>
      <c r="H12" s="15">
        <v>182</v>
      </c>
      <c r="I12" s="31">
        <f t="shared" si="0"/>
        <v>0.62758620689655176</v>
      </c>
      <c r="J12" s="15">
        <v>64</v>
      </c>
    </row>
    <row r="13" spans="1:10" ht="20.100000000000001" customHeight="1" x14ac:dyDescent="0.25">
      <c r="A13" s="17" t="s">
        <v>62</v>
      </c>
      <c r="B13" s="15" t="s">
        <v>38</v>
      </c>
      <c r="C13" s="15" t="s">
        <v>79</v>
      </c>
      <c r="D13" s="15" t="s">
        <v>80</v>
      </c>
      <c r="E13" s="15" t="s">
        <v>81</v>
      </c>
      <c r="F13" s="15" t="s">
        <v>82</v>
      </c>
      <c r="G13" s="15" t="s">
        <v>13</v>
      </c>
      <c r="H13" s="37">
        <v>193</v>
      </c>
      <c r="I13" s="31">
        <f t="shared" si="0"/>
        <v>0.66551724137931034</v>
      </c>
      <c r="J13" s="15">
        <v>67</v>
      </c>
    </row>
    <row r="14" spans="1:10" ht="20.100000000000001" customHeight="1" x14ac:dyDescent="0.25">
      <c r="A14" s="17" t="s">
        <v>63</v>
      </c>
      <c r="B14" s="15" t="s">
        <v>53</v>
      </c>
      <c r="C14" s="15" t="s">
        <v>88</v>
      </c>
      <c r="D14" s="15" t="s">
        <v>89</v>
      </c>
      <c r="E14" s="15" t="s">
        <v>90</v>
      </c>
      <c r="F14" s="15" t="s">
        <v>91</v>
      </c>
      <c r="G14" s="15" t="s">
        <v>13</v>
      </c>
      <c r="H14" s="15">
        <v>189.5</v>
      </c>
      <c r="I14" s="31">
        <f t="shared" si="0"/>
        <v>0.65344827586206899</v>
      </c>
      <c r="J14" s="15">
        <v>67</v>
      </c>
    </row>
    <row r="15" spans="1:10" ht="20.100000000000001" customHeight="1" x14ac:dyDescent="0.25">
      <c r="A15" s="17" t="s">
        <v>67</v>
      </c>
      <c r="B15" s="15" t="s">
        <v>32</v>
      </c>
      <c r="C15" s="15" t="s">
        <v>96</v>
      </c>
      <c r="D15" s="15" t="s">
        <v>97</v>
      </c>
      <c r="E15" s="15" t="s">
        <v>98</v>
      </c>
      <c r="F15" s="15" t="s">
        <v>99</v>
      </c>
      <c r="G15" s="15" t="s">
        <v>13</v>
      </c>
      <c r="H15" s="15">
        <v>179</v>
      </c>
      <c r="I15" s="31">
        <f t="shared" si="0"/>
        <v>0.61724137931034484</v>
      </c>
      <c r="J15" s="15">
        <v>65</v>
      </c>
    </row>
  </sheetData>
  <sortState xmlns:xlrd2="http://schemas.microsoft.com/office/spreadsheetml/2017/richdata2" ref="A10:J16">
    <sortCondition ref="G10:G16" customList="Gold,Silver,Bronze"/>
    <sortCondition descending="1" ref="H10:H16"/>
    <sortCondition descending="1" ref="J10:J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DE55-D51C-4416-BEFD-D9B31BB0C784}">
  <dimension ref="A1:J15"/>
  <sheetViews>
    <sheetView workbookViewId="0">
      <selection activeCell="A14" sqref="A14"/>
    </sheetView>
  </sheetViews>
  <sheetFormatPr defaultRowHeight="15" x14ac:dyDescent="0.25"/>
  <cols>
    <col min="2" max="2" width="10.5703125" customWidth="1"/>
    <col min="3" max="3" width="18" customWidth="1"/>
    <col min="5" max="5" width="23.140625" customWidth="1"/>
  </cols>
  <sheetData>
    <row r="1" spans="1:10" ht="18.75" x14ac:dyDescent="0.3">
      <c r="A1" s="3" t="s">
        <v>36</v>
      </c>
      <c r="I1" s="25"/>
    </row>
    <row r="2" spans="1:10" ht="18.75" x14ac:dyDescent="0.3">
      <c r="A2" s="3" t="s">
        <v>10</v>
      </c>
      <c r="I2" s="25"/>
    </row>
    <row r="3" spans="1:10" ht="18.75" x14ac:dyDescent="0.3">
      <c r="A3" s="3" t="s">
        <v>132</v>
      </c>
      <c r="I3" s="25"/>
    </row>
    <row r="4" spans="1:10" ht="18.75" x14ac:dyDescent="0.3">
      <c r="A4" s="3" t="s">
        <v>70</v>
      </c>
      <c r="I4" s="25"/>
    </row>
    <row r="5" spans="1:10" ht="18.75" x14ac:dyDescent="0.3">
      <c r="A5" s="3" t="s">
        <v>148</v>
      </c>
      <c r="I5" s="25"/>
    </row>
    <row r="6" spans="1:10" ht="18.75" x14ac:dyDescent="0.3">
      <c r="A6" s="3" t="s">
        <v>202</v>
      </c>
      <c r="I6" s="25"/>
    </row>
    <row r="7" spans="1:10" ht="18.75" x14ac:dyDescent="0.3">
      <c r="A7" s="3" t="s">
        <v>134</v>
      </c>
      <c r="I7" s="25"/>
    </row>
    <row r="8" spans="1:10" x14ac:dyDescent="0.25">
      <c r="I8" s="25"/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20.100000000000001" customHeight="1" x14ac:dyDescent="0.25">
      <c r="A10" s="4" t="s">
        <v>42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9" t="s">
        <v>61</v>
      </c>
      <c r="B11" s="15" t="s">
        <v>23</v>
      </c>
      <c r="C11" s="15" t="s">
        <v>153</v>
      </c>
      <c r="D11" s="15" t="s">
        <v>154</v>
      </c>
      <c r="E11" s="15" t="s">
        <v>155</v>
      </c>
      <c r="F11" s="15" t="s">
        <v>156</v>
      </c>
      <c r="G11" s="15" t="s">
        <v>12</v>
      </c>
      <c r="H11" s="40">
        <v>223</v>
      </c>
      <c r="I11" s="41">
        <f>H11/340</f>
        <v>0.65588235294117647</v>
      </c>
      <c r="J11" s="40">
        <v>12</v>
      </c>
    </row>
    <row r="12" spans="1:10" ht="20.100000000000001" customHeight="1" x14ac:dyDescent="0.25">
      <c r="A12" s="19" t="s">
        <v>196</v>
      </c>
      <c r="B12" s="15" t="s">
        <v>31</v>
      </c>
      <c r="C12" s="15" t="s">
        <v>45</v>
      </c>
      <c r="D12" s="15" t="s">
        <v>46</v>
      </c>
      <c r="E12" s="15" t="s">
        <v>47</v>
      </c>
      <c r="F12" s="15" t="s">
        <v>48</v>
      </c>
      <c r="G12" s="15" t="s">
        <v>14</v>
      </c>
      <c r="H12" s="34">
        <v>232</v>
      </c>
      <c r="I12" s="41">
        <f>H12/340</f>
        <v>0.68235294117647061</v>
      </c>
      <c r="J12" s="34">
        <v>15</v>
      </c>
    </row>
    <row r="13" spans="1:10" ht="20.100000000000001" customHeight="1" x14ac:dyDescent="0.25">
      <c r="A13" s="19" t="s">
        <v>64</v>
      </c>
      <c r="B13" s="15" t="s">
        <v>56</v>
      </c>
      <c r="C13" s="15" t="s">
        <v>149</v>
      </c>
      <c r="D13" s="15" t="s">
        <v>150</v>
      </c>
      <c r="E13" s="15" t="s">
        <v>151</v>
      </c>
      <c r="F13" s="15" t="s">
        <v>152</v>
      </c>
      <c r="G13" s="15" t="s">
        <v>14</v>
      </c>
      <c r="H13" s="40">
        <v>230</v>
      </c>
      <c r="I13" s="41">
        <f>H13/340</f>
        <v>0.67647058823529416</v>
      </c>
      <c r="J13" s="40">
        <v>14</v>
      </c>
    </row>
    <row r="14" spans="1:10" ht="20.100000000000001" customHeight="1" x14ac:dyDescent="0.25">
      <c r="A14" s="19" t="s">
        <v>62</v>
      </c>
      <c r="B14" s="15" t="s">
        <v>26</v>
      </c>
      <c r="C14" s="15" t="s">
        <v>139</v>
      </c>
      <c r="D14" s="15" t="s">
        <v>140</v>
      </c>
      <c r="E14" s="15" t="s">
        <v>141</v>
      </c>
      <c r="F14" s="15" t="s">
        <v>142</v>
      </c>
      <c r="G14" s="15" t="s">
        <v>13</v>
      </c>
      <c r="H14" s="20">
        <v>221</v>
      </c>
      <c r="I14" s="41">
        <f>H14/340</f>
        <v>0.65</v>
      </c>
      <c r="J14" s="20">
        <v>14</v>
      </c>
    </row>
    <row r="15" spans="1:10" ht="20.100000000000001" customHeight="1" x14ac:dyDescent="0.25">
      <c r="A15" s="16"/>
      <c r="B15" s="18"/>
      <c r="C15" s="18"/>
      <c r="D15" s="18"/>
      <c r="E15" s="18"/>
      <c r="F15" s="18"/>
      <c r="G15" s="18"/>
      <c r="H15" s="13"/>
      <c r="I15" s="32"/>
      <c r="J15" s="13"/>
    </row>
  </sheetData>
  <sortState xmlns:xlrd2="http://schemas.microsoft.com/office/spreadsheetml/2017/richdata2" ref="A11:J13">
    <sortCondition ref="G11:G13"/>
    <sortCondition descending="1" ref="H11:H13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3"/>
  <sheetViews>
    <sheetView topLeftCell="A6" workbookViewId="0">
      <selection activeCell="A13" sqref="A13"/>
    </sheetView>
  </sheetViews>
  <sheetFormatPr defaultRowHeight="15" x14ac:dyDescent="0.25"/>
  <cols>
    <col min="3" max="3" width="21.140625" customWidth="1"/>
    <col min="5" max="5" width="24" customWidth="1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69</v>
      </c>
    </row>
    <row r="4" spans="1:10" ht="18.75" x14ac:dyDescent="0.3">
      <c r="A4" s="3" t="s">
        <v>70</v>
      </c>
    </row>
    <row r="5" spans="1:10" ht="18.75" x14ac:dyDescent="0.3">
      <c r="A5" s="3" t="s">
        <v>41</v>
      </c>
    </row>
    <row r="6" spans="1:10" ht="18.75" x14ac:dyDescent="0.3">
      <c r="A6" s="3" t="s">
        <v>51</v>
      </c>
    </row>
    <row r="7" spans="1:10" ht="18.75" x14ac:dyDescent="0.3">
      <c r="A7" s="3" t="s">
        <v>118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9" t="s">
        <v>61</v>
      </c>
      <c r="B11" s="15" t="s">
        <v>29</v>
      </c>
      <c r="C11" s="15" t="s">
        <v>135</v>
      </c>
      <c r="D11" s="15" t="s">
        <v>136</v>
      </c>
      <c r="E11" s="15" t="s">
        <v>157</v>
      </c>
      <c r="F11" s="15" t="s">
        <v>158</v>
      </c>
      <c r="G11" s="15" t="s">
        <v>12</v>
      </c>
      <c r="H11" s="15">
        <v>215</v>
      </c>
      <c r="I11" s="31">
        <f>H11/340</f>
        <v>0.63235294117647056</v>
      </c>
      <c r="J11" s="15">
        <v>14</v>
      </c>
    </row>
    <row r="12" spans="1:10" ht="20.100000000000001" customHeight="1" x14ac:dyDescent="0.25">
      <c r="A12" s="1" t="s">
        <v>196</v>
      </c>
      <c r="B12" s="1" t="s">
        <v>189</v>
      </c>
      <c r="C12" s="1" t="s">
        <v>190</v>
      </c>
      <c r="D12" s="1" t="s">
        <v>191</v>
      </c>
      <c r="E12" s="1" t="s">
        <v>192</v>
      </c>
      <c r="F12" s="1" t="s">
        <v>193</v>
      </c>
      <c r="G12" s="1" t="s">
        <v>14</v>
      </c>
      <c r="H12" s="1">
        <v>199</v>
      </c>
      <c r="I12" s="31">
        <f>H12/340</f>
        <v>0.58529411764705885</v>
      </c>
      <c r="J12" s="1">
        <v>12</v>
      </c>
    </row>
    <row r="13" spans="1:10" ht="20.100000000000001" customHeight="1" x14ac:dyDescent="0.25">
      <c r="A13" s="19" t="s">
        <v>62</v>
      </c>
      <c r="B13" s="15" t="s">
        <v>31</v>
      </c>
      <c r="C13" s="15" t="s">
        <v>45</v>
      </c>
      <c r="D13" s="15" t="s">
        <v>46</v>
      </c>
      <c r="E13" s="15" t="s">
        <v>47</v>
      </c>
      <c r="F13" s="15" t="s">
        <v>48</v>
      </c>
      <c r="G13" s="15" t="s">
        <v>13</v>
      </c>
      <c r="H13" s="15">
        <v>234</v>
      </c>
      <c r="I13" s="31">
        <f>H13/340</f>
        <v>0.68823529411764706</v>
      </c>
      <c r="J13" s="15">
        <v>15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31C6-4508-4209-9F13-D2E2A7A06DB2}">
  <dimension ref="A1:J13"/>
  <sheetViews>
    <sheetView workbookViewId="0">
      <selection activeCell="K12" sqref="K12"/>
    </sheetView>
  </sheetViews>
  <sheetFormatPr defaultRowHeight="15" x14ac:dyDescent="0.25"/>
  <cols>
    <col min="3" max="3" width="19" customWidth="1"/>
    <col min="5" max="5" width="22" customWidth="1"/>
    <col min="7" max="7" width="16.7109375" customWidth="1"/>
  </cols>
  <sheetData>
    <row r="1" spans="1:10" ht="18.75" x14ac:dyDescent="0.3">
      <c r="A1" s="3" t="s">
        <v>16</v>
      </c>
      <c r="I1" s="25"/>
    </row>
    <row r="2" spans="1:10" ht="18.75" x14ac:dyDescent="0.3">
      <c r="A2" s="3" t="s">
        <v>10</v>
      </c>
      <c r="I2" s="25"/>
    </row>
    <row r="3" spans="1:10" ht="18.75" x14ac:dyDescent="0.3">
      <c r="A3" s="3" t="s">
        <v>69</v>
      </c>
      <c r="I3" s="25"/>
    </row>
    <row r="4" spans="1:10" ht="18.75" x14ac:dyDescent="0.3">
      <c r="A4" s="3" t="s">
        <v>70</v>
      </c>
      <c r="I4" s="25"/>
    </row>
    <row r="5" spans="1:10" ht="18.75" x14ac:dyDescent="0.3">
      <c r="A5" s="3" t="s">
        <v>159</v>
      </c>
      <c r="I5" s="25"/>
    </row>
    <row r="6" spans="1:10" ht="18.75" x14ac:dyDescent="0.3">
      <c r="A6" s="3" t="s">
        <v>160</v>
      </c>
      <c r="I6" s="25"/>
    </row>
    <row r="7" spans="1:10" ht="18.75" x14ac:dyDescent="0.3">
      <c r="A7" s="3" t="s">
        <v>118</v>
      </c>
      <c r="I7" s="25"/>
    </row>
    <row r="8" spans="1:10" x14ac:dyDescent="0.25">
      <c r="I8" s="25"/>
    </row>
    <row r="9" spans="1:10" x14ac:dyDescent="0.25">
      <c r="I9" s="25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7" t="s">
        <v>61</v>
      </c>
      <c r="B11" s="15" t="s">
        <v>37</v>
      </c>
      <c r="C11" s="15" t="s">
        <v>161</v>
      </c>
      <c r="D11" s="15" t="s">
        <v>162</v>
      </c>
      <c r="E11" s="15" t="s">
        <v>163</v>
      </c>
      <c r="F11" s="15" t="s">
        <v>164</v>
      </c>
      <c r="G11" s="15" t="s">
        <v>169</v>
      </c>
      <c r="H11" s="15">
        <v>221</v>
      </c>
      <c r="I11" s="31">
        <v>0.65</v>
      </c>
      <c r="J11" s="15">
        <v>14</v>
      </c>
    </row>
    <row r="12" spans="1:10" ht="20.100000000000001" customHeight="1" x14ac:dyDescent="0.25">
      <c r="A12" s="42" t="s">
        <v>68</v>
      </c>
      <c r="B12" s="15" t="s">
        <v>22</v>
      </c>
      <c r="C12" s="15" t="s">
        <v>165</v>
      </c>
      <c r="D12" s="15" t="s">
        <v>166</v>
      </c>
      <c r="E12" s="15" t="s">
        <v>167</v>
      </c>
      <c r="F12" s="15" t="s">
        <v>168</v>
      </c>
      <c r="G12" s="15" t="s">
        <v>170</v>
      </c>
      <c r="H12" s="15">
        <v>199.5</v>
      </c>
      <c r="I12" s="31">
        <v>0.56999999999999995</v>
      </c>
      <c r="J12" s="15">
        <v>12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1"/>
      <c r="J13" s="15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C56-E057-4711-91C6-6FD4805A84D9}">
  <dimension ref="A1:J16"/>
  <sheetViews>
    <sheetView workbookViewId="0">
      <selection activeCell="A12" sqref="A12"/>
    </sheetView>
  </sheetViews>
  <sheetFormatPr defaultRowHeight="15" x14ac:dyDescent="0.25"/>
  <cols>
    <col min="3" max="3" width="20.28515625" customWidth="1"/>
    <col min="5" max="5" width="16.140625" customWidth="1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100</v>
      </c>
    </row>
    <row r="4" spans="1:10" ht="18.75" x14ac:dyDescent="0.3">
      <c r="A4" s="3" t="s">
        <v>70</v>
      </c>
    </row>
    <row r="5" spans="1:10" ht="18.75" x14ac:dyDescent="0.3">
      <c r="A5" s="3" t="s">
        <v>49</v>
      </c>
    </row>
    <row r="6" spans="1:10" ht="18.75" x14ac:dyDescent="0.3">
      <c r="A6" s="3" t="s">
        <v>57</v>
      </c>
    </row>
    <row r="7" spans="1:10" ht="18.75" x14ac:dyDescent="0.3">
      <c r="A7" s="3" t="s">
        <v>118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0" ht="20.100000000000001" customHeight="1" x14ac:dyDescent="0.25">
      <c r="A11" s="19" t="s">
        <v>196</v>
      </c>
      <c r="B11" s="15" t="s">
        <v>39</v>
      </c>
      <c r="C11" s="15" t="s">
        <v>135</v>
      </c>
      <c r="D11" s="15" t="s">
        <v>136</v>
      </c>
      <c r="E11" s="15" t="s">
        <v>174</v>
      </c>
      <c r="F11" s="15" t="s">
        <v>175</v>
      </c>
      <c r="G11" s="15" t="s">
        <v>14</v>
      </c>
      <c r="H11" s="15">
        <v>202</v>
      </c>
      <c r="I11" s="31">
        <f>H11/300</f>
        <v>0.67333333333333334</v>
      </c>
      <c r="J11" s="15">
        <v>103.5</v>
      </c>
    </row>
    <row r="12" spans="1:10" ht="20.100000000000001" customHeight="1" x14ac:dyDescent="0.25">
      <c r="A12" s="19" t="s">
        <v>64</v>
      </c>
      <c r="B12" s="15" t="s">
        <v>21</v>
      </c>
      <c r="C12" s="15" t="s">
        <v>171</v>
      </c>
      <c r="D12" s="15" t="s">
        <v>172</v>
      </c>
      <c r="E12" s="15" t="s">
        <v>173</v>
      </c>
      <c r="F12" s="15" t="s">
        <v>172</v>
      </c>
      <c r="G12" s="15" t="s">
        <v>14</v>
      </c>
      <c r="H12" s="15">
        <v>200</v>
      </c>
      <c r="I12" s="31">
        <f>H12/300</f>
        <v>0.66666666666666663</v>
      </c>
      <c r="J12" s="15">
        <v>102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1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1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31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1"/>
      <c r="J16" s="15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8EC4-2FF0-4F59-911D-3693A0473C45}">
  <dimension ref="A1:J13"/>
  <sheetViews>
    <sheetView workbookViewId="0">
      <selection activeCell="M14" sqref="M14"/>
    </sheetView>
  </sheetViews>
  <sheetFormatPr defaultRowHeight="15" x14ac:dyDescent="0.25"/>
  <cols>
    <col min="3" max="3" width="18.85546875" customWidth="1"/>
    <col min="5" max="5" width="22.85546875" customWidth="1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100</v>
      </c>
    </row>
    <row r="4" spans="1:10" ht="18.75" x14ac:dyDescent="0.3">
      <c r="A4" s="3" t="s">
        <v>70</v>
      </c>
    </row>
    <row r="5" spans="1:10" ht="18.75" x14ac:dyDescent="0.3">
      <c r="A5" s="3" t="s">
        <v>50</v>
      </c>
    </row>
    <row r="6" spans="1:10" ht="18.75" x14ac:dyDescent="0.3">
      <c r="A6" s="3" t="s">
        <v>57</v>
      </c>
    </row>
    <row r="7" spans="1:10" ht="18.75" x14ac:dyDescent="0.3">
      <c r="A7" s="3" t="s">
        <v>118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0" ht="20.100000000000001" customHeight="1" x14ac:dyDescent="0.25">
      <c r="A11" s="19" t="s">
        <v>196</v>
      </c>
      <c r="B11" s="15" t="s">
        <v>43</v>
      </c>
      <c r="C11" s="15" t="s">
        <v>135</v>
      </c>
      <c r="D11" s="15" t="s">
        <v>136</v>
      </c>
      <c r="E11" s="15" t="s">
        <v>137</v>
      </c>
      <c r="F11" s="15" t="s">
        <v>138</v>
      </c>
      <c r="G11" s="15" t="s">
        <v>176</v>
      </c>
      <c r="H11" s="15">
        <v>205.5</v>
      </c>
      <c r="I11" s="31">
        <f>H11/300</f>
        <v>0.68500000000000005</v>
      </c>
      <c r="J11" s="15">
        <v>103.5</v>
      </c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31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31"/>
      <c r="J13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>
      <selection activeCell="A15" sqref="A15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5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100</v>
      </c>
    </row>
    <row r="4" spans="1:10" ht="18.75" x14ac:dyDescent="0.3">
      <c r="A4" s="3" t="s">
        <v>70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101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15.75" x14ac:dyDescent="0.25">
      <c r="A10" s="6" t="s">
        <v>42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0" ht="20.100000000000001" customHeight="1" x14ac:dyDescent="0.25">
      <c r="A11" s="17" t="s">
        <v>195</v>
      </c>
      <c r="B11" s="15" t="s">
        <v>83</v>
      </c>
      <c r="C11" s="15" t="s">
        <v>84</v>
      </c>
      <c r="D11" s="15" t="s">
        <v>85</v>
      </c>
      <c r="E11" s="15" t="s">
        <v>86</v>
      </c>
      <c r="F11" s="15" t="s">
        <v>87</v>
      </c>
      <c r="G11" s="15" t="s">
        <v>12</v>
      </c>
      <c r="H11" s="17">
        <v>170</v>
      </c>
      <c r="I11" s="28">
        <f>H11/240</f>
        <v>0.70833333333333337</v>
      </c>
      <c r="J11" s="17">
        <v>74</v>
      </c>
    </row>
    <row r="12" spans="1:10" ht="20.100000000000001" customHeight="1" x14ac:dyDescent="0.25">
      <c r="A12" s="17" t="s">
        <v>196</v>
      </c>
      <c r="B12" s="15" t="s">
        <v>52</v>
      </c>
      <c r="C12" s="15" t="s">
        <v>72</v>
      </c>
      <c r="D12" s="15" t="s">
        <v>73</v>
      </c>
      <c r="E12" s="15" t="s">
        <v>74</v>
      </c>
      <c r="F12" s="15" t="s">
        <v>75</v>
      </c>
      <c r="G12" s="15" t="s">
        <v>14</v>
      </c>
      <c r="H12" s="17">
        <v>164.5</v>
      </c>
      <c r="I12" s="28">
        <f>H12/240</f>
        <v>0.68541666666666667</v>
      </c>
      <c r="J12" s="17">
        <v>70</v>
      </c>
    </row>
    <row r="13" spans="1:10" ht="20.100000000000001" customHeight="1" x14ac:dyDescent="0.25">
      <c r="A13" s="17" t="s">
        <v>64</v>
      </c>
      <c r="B13" s="15" t="s">
        <v>33</v>
      </c>
      <c r="C13" s="15" t="s">
        <v>92</v>
      </c>
      <c r="D13" s="15" t="s">
        <v>93</v>
      </c>
      <c r="E13" s="15" t="s">
        <v>94</v>
      </c>
      <c r="F13" s="15" t="s">
        <v>95</v>
      </c>
      <c r="G13" s="15" t="s">
        <v>14</v>
      </c>
      <c r="H13" s="17">
        <v>140</v>
      </c>
      <c r="I13" s="28">
        <f>H13/240</f>
        <v>0.58333333333333337</v>
      </c>
      <c r="J13" s="17">
        <v>61</v>
      </c>
    </row>
    <row r="14" spans="1:10" ht="20.100000000000001" customHeight="1" x14ac:dyDescent="0.25">
      <c r="A14" s="17" t="s">
        <v>62</v>
      </c>
      <c r="B14" s="15" t="s">
        <v>38</v>
      </c>
      <c r="C14" s="15" t="s">
        <v>79</v>
      </c>
      <c r="D14" s="15" t="s">
        <v>80</v>
      </c>
      <c r="E14" s="15" t="s">
        <v>81</v>
      </c>
      <c r="F14" s="15" t="s">
        <v>82</v>
      </c>
      <c r="G14" s="15" t="s">
        <v>13</v>
      </c>
      <c r="H14" s="17">
        <v>165.5</v>
      </c>
      <c r="I14" s="28">
        <f>H14/240</f>
        <v>0.68958333333333333</v>
      </c>
      <c r="J14" s="17">
        <v>70</v>
      </c>
    </row>
    <row r="15" spans="1:10" ht="20.100000000000001" customHeight="1" x14ac:dyDescent="0.25">
      <c r="A15" s="17" t="s">
        <v>63</v>
      </c>
      <c r="B15" s="15" t="s">
        <v>53</v>
      </c>
      <c r="C15" s="15" t="s">
        <v>88</v>
      </c>
      <c r="D15" s="15" t="s">
        <v>89</v>
      </c>
      <c r="E15" s="15" t="s">
        <v>90</v>
      </c>
      <c r="F15" s="15" t="s">
        <v>91</v>
      </c>
      <c r="G15" s="15" t="s">
        <v>13</v>
      </c>
      <c r="H15" s="17">
        <v>151</v>
      </c>
      <c r="I15" s="28">
        <f>H15/240</f>
        <v>0.62916666666666665</v>
      </c>
      <c r="J15" s="17">
        <v>65</v>
      </c>
    </row>
    <row r="16" spans="1:10" ht="20.100000000000001" customHeight="1" x14ac:dyDescent="0.25">
      <c r="A16" s="36" t="s">
        <v>44</v>
      </c>
      <c r="B16" s="1"/>
      <c r="C16" s="1"/>
      <c r="D16" s="1"/>
      <c r="E16" s="1"/>
      <c r="F16" s="1"/>
      <c r="G16" s="1"/>
      <c r="H16" s="17"/>
      <c r="I16" s="28"/>
      <c r="J16" s="17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7"/>
      <c r="I17" s="28"/>
      <c r="J17" s="17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7"/>
      <c r="I18" s="28"/>
      <c r="J18" s="17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7"/>
      <c r="I19" s="28"/>
      <c r="J19" s="17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A16" sqref="A16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100</v>
      </c>
    </row>
    <row r="4" spans="1:10" ht="18.75" x14ac:dyDescent="0.3">
      <c r="A4" s="3" t="s">
        <v>70</v>
      </c>
    </row>
    <row r="5" spans="1:10" ht="18.75" x14ac:dyDescent="0.3">
      <c r="A5" s="3" t="s">
        <v>59</v>
      </c>
    </row>
    <row r="6" spans="1:10" ht="18.75" x14ac:dyDescent="0.3">
      <c r="A6" s="3" t="s">
        <v>18</v>
      </c>
    </row>
    <row r="7" spans="1:10" ht="18.75" x14ac:dyDescent="0.3">
      <c r="A7" s="3" t="s">
        <v>71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0" ht="20.100000000000001" customHeight="1" x14ac:dyDescent="0.25">
      <c r="A11" s="17" t="s">
        <v>61</v>
      </c>
      <c r="B11" s="15" t="s">
        <v>28</v>
      </c>
      <c r="C11" s="15" t="s">
        <v>102</v>
      </c>
      <c r="D11" s="15" t="s">
        <v>76</v>
      </c>
      <c r="E11" s="15" t="s">
        <v>114</v>
      </c>
      <c r="F11" s="15" t="s">
        <v>115</v>
      </c>
      <c r="G11" s="15" t="s">
        <v>12</v>
      </c>
      <c r="H11" s="1">
        <v>162</v>
      </c>
      <c r="I11" s="31">
        <f t="shared" ref="I11:I16" si="0">H11/240</f>
        <v>0.67500000000000004</v>
      </c>
      <c r="J11" s="1">
        <v>40.5</v>
      </c>
    </row>
    <row r="12" spans="1:10" ht="20.100000000000001" customHeight="1" x14ac:dyDescent="0.25">
      <c r="A12" s="43" t="s">
        <v>68</v>
      </c>
      <c r="B12" s="15" t="s">
        <v>30</v>
      </c>
      <c r="C12" s="15" t="s">
        <v>102</v>
      </c>
      <c r="D12" s="15" t="s">
        <v>76</v>
      </c>
      <c r="E12" s="15" t="s">
        <v>77</v>
      </c>
      <c r="F12" s="15" t="s">
        <v>78</v>
      </c>
      <c r="G12" s="15" t="s">
        <v>12</v>
      </c>
      <c r="H12" s="1">
        <v>159</v>
      </c>
      <c r="I12" s="31">
        <f t="shared" si="0"/>
        <v>0.66249999999999998</v>
      </c>
      <c r="J12" s="1">
        <v>39.5</v>
      </c>
    </row>
    <row r="13" spans="1:10" ht="20.100000000000001" customHeight="1" x14ac:dyDescent="0.25">
      <c r="A13" s="17" t="s">
        <v>66</v>
      </c>
      <c r="B13" s="15" t="s">
        <v>107</v>
      </c>
      <c r="C13" s="15" t="s">
        <v>108</v>
      </c>
      <c r="D13" s="15" t="s">
        <v>109</v>
      </c>
      <c r="E13" s="15" t="s">
        <v>110</v>
      </c>
      <c r="F13" s="15" t="s">
        <v>111</v>
      </c>
      <c r="G13" s="15" t="s">
        <v>14</v>
      </c>
      <c r="H13" s="15">
        <v>163</v>
      </c>
      <c r="I13" s="31">
        <f t="shared" si="0"/>
        <v>0.6791666666666667</v>
      </c>
      <c r="J13" s="15">
        <v>40.5</v>
      </c>
    </row>
    <row r="14" spans="1:10" ht="20.100000000000001" customHeight="1" x14ac:dyDescent="0.25">
      <c r="A14" s="17" t="s">
        <v>64</v>
      </c>
      <c r="B14" s="15" t="s">
        <v>24</v>
      </c>
      <c r="C14" s="15" t="s">
        <v>103</v>
      </c>
      <c r="D14" s="15" t="s">
        <v>104</v>
      </c>
      <c r="E14" s="15" t="s">
        <v>105</v>
      </c>
      <c r="F14" s="15" t="s">
        <v>106</v>
      </c>
      <c r="G14" s="15" t="s">
        <v>14</v>
      </c>
      <c r="H14" s="1">
        <v>148</v>
      </c>
      <c r="I14" s="31">
        <f t="shared" si="0"/>
        <v>0.6166666666666667</v>
      </c>
      <c r="J14" s="1">
        <v>39</v>
      </c>
    </row>
    <row r="15" spans="1:10" ht="20.100000000000001" customHeight="1" x14ac:dyDescent="0.25">
      <c r="A15" s="17" t="s">
        <v>62</v>
      </c>
      <c r="B15" s="15" t="s">
        <v>35</v>
      </c>
      <c r="C15" s="15" t="s">
        <v>72</v>
      </c>
      <c r="D15" s="15" t="s">
        <v>73</v>
      </c>
      <c r="E15" s="15" t="s">
        <v>112</v>
      </c>
      <c r="F15" s="15" t="s">
        <v>113</v>
      </c>
      <c r="G15" s="15" t="s">
        <v>13</v>
      </c>
      <c r="H15" s="15">
        <v>159.5</v>
      </c>
      <c r="I15" s="31">
        <f t="shared" si="0"/>
        <v>0.6645833333333333</v>
      </c>
      <c r="J15" s="15">
        <v>40.5</v>
      </c>
    </row>
    <row r="16" spans="1:10" ht="20.100000000000001" customHeight="1" x14ac:dyDescent="0.25">
      <c r="A16" s="17" t="s">
        <v>63</v>
      </c>
      <c r="B16" s="15" t="s">
        <v>32</v>
      </c>
      <c r="C16" s="15" t="s">
        <v>96</v>
      </c>
      <c r="D16" s="15" t="s">
        <v>97</v>
      </c>
      <c r="E16" s="15" t="s">
        <v>98</v>
      </c>
      <c r="F16" s="15" t="s">
        <v>99</v>
      </c>
      <c r="G16" s="15" t="s">
        <v>13</v>
      </c>
      <c r="H16" s="15">
        <v>156</v>
      </c>
      <c r="I16" s="31">
        <f t="shared" si="0"/>
        <v>0.65</v>
      </c>
      <c r="J16" s="15">
        <v>39</v>
      </c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1"/>
      <c r="I17" s="31"/>
      <c r="J17" s="1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31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"/>
      <c r="I19" s="31"/>
      <c r="J19" s="1"/>
    </row>
    <row r="20" spans="1:10" ht="20.100000000000001" customHeight="1" x14ac:dyDescent="0.25">
      <c r="A20" s="19"/>
      <c r="B20" s="15"/>
      <c r="C20" s="15"/>
      <c r="D20" s="15"/>
      <c r="E20" s="15"/>
      <c r="F20" s="15"/>
      <c r="G20" s="15"/>
      <c r="H20" s="1"/>
      <c r="I20" s="31"/>
      <c r="J20" s="1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2" workbookViewId="0">
      <selection activeCell="A15" sqref="A15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100</v>
      </c>
    </row>
    <row r="4" spans="1:10" ht="18.75" x14ac:dyDescent="0.3">
      <c r="A4" s="3" t="s">
        <v>70</v>
      </c>
    </row>
    <row r="5" spans="1:10" ht="18.75" x14ac:dyDescent="0.3">
      <c r="A5" s="3" t="s">
        <v>116</v>
      </c>
    </row>
    <row r="6" spans="1:10" ht="18.75" x14ac:dyDescent="0.3">
      <c r="A6" s="3" t="s">
        <v>197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26"/>
      <c r="J9" s="2"/>
    </row>
    <row r="10" spans="1:10" ht="15.75" x14ac:dyDescent="0.25">
      <c r="A10" s="4" t="s">
        <v>42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30" t="s">
        <v>8</v>
      </c>
      <c r="J10" s="8" t="s">
        <v>9</v>
      </c>
    </row>
    <row r="11" spans="1:10" ht="20.100000000000001" customHeight="1" x14ac:dyDescent="0.25">
      <c r="A11" s="17" t="s">
        <v>61</v>
      </c>
      <c r="B11" s="15" t="s">
        <v>28</v>
      </c>
      <c r="C11" s="15" t="s">
        <v>102</v>
      </c>
      <c r="D11" s="15" t="s">
        <v>76</v>
      </c>
      <c r="E11" s="15" t="s">
        <v>114</v>
      </c>
      <c r="F11" s="15" t="s">
        <v>115</v>
      </c>
      <c r="G11" s="15" t="s">
        <v>12</v>
      </c>
      <c r="H11" s="20">
        <v>174</v>
      </c>
      <c r="I11" s="31">
        <f>H11/260</f>
        <v>0.66923076923076918</v>
      </c>
      <c r="J11" s="15">
        <v>41</v>
      </c>
    </row>
    <row r="12" spans="1:10" ht="20.100000000000001" customHeight="1" x14ac:dyDescent="0.25">
      <c r="A12" s="17" t="s">
        <v>66</v>
      </c>
      <c r="B12" s="15" t="s">
        <v>107</v>
      </c>
      <c r="C12" s="15" t="s">
        <v>108</v>
      </c>
      <c r="D12" s="15" t="s">
        <v>109</v>
      </c>
      <c r="E12" s="15" t="s">
        <v>110</v>
      </c>
      <c r="F12" s="15" t="s">
        <v>111</v>
      </c>
      <c r="G12" s="15" t="s">
        <v>14</v>
      </c>
      <c r="H12" s="20">
        <v>176.5</v>
      </c>
      <c r="I12" s="31">
        <f>H12/260</f>
        <v>0.67884615384615388</v>
      </c>
      <c r="J12" s="15">
        <v>41</v>
      </c>
    </row>
    <row r="13" spans="1:10" ht="20.100000000000001" customHeight="1" x14ac:dyDescent="0.25">
      <c r="A13" s="17" t="s">
        <v>64</v>
      </c>
      <c r="B13" s="15" t="s">
        <v>24</v>
      </c>
      <c r="C13" s="15" t="s">
        <v>103</v>
      </c>
      <c r="D13" s="15" t="s">
        <v>104</v>
      </c>
      <c r="E13" s="15" t="s">
        <v>105</v>
      </c>
      <c r="F13" s="15" t="s">
        <v>106</v>
      </c>
      <c r="G13" s="15" t="s">
        <v>14</v>
      </c>
      <c r="H13" s="20">
        <v>156</v>
      </c>
      <c r="I13" s="31">
        <f>H13/260</f>
        <v>0.6</v>
      </c>
      <c r="J13" s="15">
        <v>37.5</v>
      </c>
    </row>
    <row r="14" spans="1:10" ht="20.100000000000001" customHeight="1" x14ac:dyDescent="0.25">
      <c r="A14" s="17" t="s">
        <v>62</v>
      </c>
      <c r="B14" s="15" t="s">
        <v>34</v>
      </c>
      <c r="C14" s="15" t="s">
        <v>84</v>
      </c>
      <c r="D14" s="15" t="s">
        <v>119</v>
      </c>
      <c r="E14" s="15" t="s">
        <v>120</v>
      </c>
      <c r="F14" s="15" t="s">
        <v>121</v>
      </c>
      <c r="G14" s="15" t="s">
        <v>13</v>
      </c>
      <c r="H14" s="20">
        <v>156.5</v>
      </c>
      <c r="I14" s="31">
        <f>H14/260</f>
        <v>0.60192307692307689</v>
      </c>
      <c r="J14" s="15">
        <v>37.5</v>
      </c>
    </row>
    <row r="15" spans="1:10" ht="20.100000000000001" customHeight="1" x14ac:dyDescent="0.25">
      <c r="A15" s="17" t="s">
        <v>63</v>
      </c>
      <c r="B15" s="15" t="s">
        <v>35</v>
      </c>
      <c r="C15" s="15" t="s">
        <v>72</v>
      </c>
      <c r="D15" s="15" t="s">
        <v>73</v>
      </c>
      <c r="E15" s="15" t="s">
        <v>112</v>
      </c>
      <c r="F15" s="15" t="s">
        <v>113</v>
      </c>
      <c r="G15" s="15" t="s">
        <v>13</v>
      </c>
      <c r="H15" s="20">
        <v>146</v>
      </c>
      <c r="I15" s="31">
        <f>H15/260</f>
        <v>0.56153846153846154</v>
      </c>
      <c r="J15" s="15">
        <v>37.5</v>
      </c>
    </row>
    <row r="16" spans="1:10" ht="20.100000000000001" customHeight="1" x14ac:dyDescent="0.25">
      <c r="A16" s="43" t="s">
        <v>198</v>
      </c>
      <c r="B16" s="15" t="s">
        <v>30</v>
      </c>
      <c r="C16" s="15" t="s">
        <v>102</v>
      </c>
      <c r="D16" s="15" t="s">
        <v>76</v>
      </c>
      <c r="E16" s="15" t="s">
        <v>77</v>
      </c>
      <c r="F16" s="15" t="s">
        <v>78</v>
      </c>
      <c r="G16" s="15" t="s">
        <v>12</v>
      </c>
      <c r="H16" s="20" t="s">
        <v>198</v>
      </c>
      <c r="I16" s="35" t="s">
        <v>198</v>
      </c>
      <c r="J16" s="20" t="s">
        <v>198</v>
      </c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20"/>
      <c r="I17" s="31"/>
      <c r="J17" s="15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20"/>
      <c r="I18" s="31"/>
      <c r="J18" s="15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workbookViewId="0">
      <selection activeCell="A14" sqref="A14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5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100</v>
      </c>
    </row>
    <row r="4" spans="1:11" ht="18.75" x14ac:dyDescent="0.3">
      <c r="A4" s="3" t="s">
        <v>70</v>
      </c>
    </row>
    <row r="5" spans="1:11" ht="18.75" x14ac:dyDescent="0.3">
      <c r="A5" s="3" t="s">
        <v>122</v>
      </c>
    </row>
    <row r="6" spans="1:11" ht="18.75" x14ac:dyDescent="0.3">
      <c r="A6" s="3" t="s">
        <v>117</v>
      </c>
    </row>
    <row r="7" spans="1:11" ht="18.75" x14ac:dyDescent="0.3">
      <c r="A7" s="3" t="s">
        <v>71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1" ht="15.75" x14ac:dyDescent="0.25">
      <c r="A10" s="6" t="s">
        <v>25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1" ht="20.100000000000001" customHeight="1" x14ac:dyDescent="0.25">
      <c r="A11" s="19" t="s">
        <v>196</v>
      </c>
      <c r="B11" s="15" t="s">
        <v>58</v>
      </c>
      <c r="C11" s="15" t="s">
        <v>54</v>
      </c>
      <c r="D11" s="15" t="s">
        <v>55</v>
      </c>
      <c r="E11" s="15" t="s">
        <v>127</v>
      </c>
      <c r="F11" s="15" t="s">
        <v>128</v>
      </c>
      <c r="G11" s="15" t="s">
        <v>14</v>
      </c>
      <c r="H11" s="15">
        <v>203</v>
      </c>
      <c r="I11" s="31">
        <f>H11/290</f>
        <v>0.7</v>
      </c>
      <c r="J11" s="15">
        <v>56</v>
      </c>
      <c r="K11" s="9"/>
    </row>
    <row r="12" spans="1:11" ht="20.100000000000001" customHeight="1" x14ac:dyDescent="0.25">
      <c r="A12" s="19" t="s">
        <v>64</v>
      </c>
      <c r="B12" s="15" t="s">
        <v>27</v>
      </c>
      <c r="C12" s="15" t="s">
        <v>123</v>
      </c>
      <c r="D12" s="15" t="s">
        <v>124</v>
      </c>
      <c r="E12" s="15" t="s">
        <v>125</v>
      </c>
      <c r="F12" s="15" t="s">
        <v>126</v>
      </c>
      <c r="G12" s="15" t="s">
        <v>14</v>
      </c>
      <c r="H12" s="15">
        <v>184</v>
      </c>
      <c r="I12" s="31">
        <v>0.63449999999999995</v>
      </c>
      <c r="J12" s="15">
        <v>52</v>
      </c>
      <c r="K12" s="9"/>
    </row>
    <row r="13" spans="1:11" ht="20.100000000000001" customHeight="1" x14ac:dyDescent="0.25">
      <c r="A13" s="19" t="s">
        <v>62</v>
      </c>
      <c r="B13" s="15" t="s">
        <v>34</v>
      </c>
      <c r="C13" s="15" t="s">
        <v>84</v>
      </c>
      <c r="D13" s="15" t="s">
        <v>119</v>
      </c>
      <c r="E13" s="15" t="s">
        <v>120</v>
      </c>
      <c r="F13" s="15" t="s">
        <v>121</v>
      </c>
      <c r="G13" s="15" t="s">
        <v>13</v>
      </c>
      <c r="H13" s="1">
        <v>180.5</v>
      </c>
      <c r="I13" s="31">
        <f>H13/290</f>
        <v>0.62241379310344824</v>
      </c>
      <c r="J13" s="1">
        <v>51</v>
      </c>
    </row>
    <row r="14" spans="1:11" ht="20.100000000000001" customHeight="1" x14ac:dyDescent="0.25">
      <c r="A14" s="15" t="s">
        <v>63</v>
      </c>
      <c r="B14" s="15" t="s">
        <v>177</v>
      </c>
      <c r="C14" s="15" t="s">
        <v>178</v>
      </c>
      <c r="D14" s="15" t="s">
        <v>179</v>
      </c>
      <c r="E14" s="15" t="s">
        <v>180</v>
      </c>
      <c r="F14" s="15" t="s">
        <v>181</v>
      </c>
      <c r="G14" s="15" t="s">
        <v>13</v>
      </c>
      <c r="H14" s="1">
        <v>172</v>
      </c>
      <c r="I14" s="31">
        <f>H14/290</f>
        <v>0.59310344827586203</v>
      </c>
      <c r="J14" s="1">
        <v>48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topLeftCell="A2" workbookViewId="0">
      <selection activeCell="H12" sqref="H12:J12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5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69</v>
      </c>
    </row>
    <row r="4" spans="1:10" ht="18.75" x14ac:dyDescent="0.3">
      <c r="A4" s="3" t="s">
        <v>70</v>
      </c>
    </row>
    <row r="5" spans="1:10" ht="18.75" x14ac:dyDescent="0.3">
      <c r="A5" s="3" t="s">
        <v>129</v>
      </c>
    </row>
    <row r="6" spans="1:10" ht="18.75" x14ac:dyDescent="0.3">
      <c r="A6" s="3" t="s">
        <v>199</v>
      </c>
    </row>
    <row r="7" spans="1:10" ht="18.75" x14ac:dyDescent="0.3">
      <c r="A7" s="3" t="s">
        <v>71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7" t="s">
        <v>8</v>
      </c>
      <c r="J10" s="6" t="s">
        <v>9</v>
      </c>
    </row>
    <row r="11" spans="1:10" ht="20.100000000000001" customHeight="1" x14ac:dyDescent="0.25">
      <c r="A11" s="19" t="s">
        <v>196</v>
      </c>
      <c r="B11" s="15" t="s">
        <v>40</v>
      </c>
      <c r="C11" s="15" t="s">
        <v>139</v>
      </c>
      <c r="D11" s="15" t="s">
        <v>140</v>
      </c>
      <c r="E11" s="15" t="s">
        <v>187</v>
      </c>
      <c r="F11" s="15" t="s">
        <v>188</v>
      </c>
      <c r="G11" s="15" t="s">
        <v>14</v>
      </c>
      <c r="H11" s="29">
        <v>217.5</v>
      </c>
      <c r="I11" s="31">
        <f>H11/330</f>
        <v>0.65909090909090906</v>
      </c>
      <c r="J11" s="15">
        <v>53</v>
      </c>
    </row>
    <row r="12" spans="1:10" ht="20.100000000000001" customHeight="1" x14ac:dyDescent="0.25">
      <c r="A12" s="19" t="s">
        <v>64</v>
      </c>
      <c r="B12" s="15" t="s">
        <v>182</v>
      </c>
      <c r="C12" s="15" t="s">
        <v>183</v>
      </c>
      <c r="D12" s="15" t="s">
        <v>184</v>
      </c>
      <c r="E12" s="15" t="s">
        <v>185</v>
      </c>
      <c r="F12" s="15" t="s">
        <v>186</v>
      </c>
      <c r="G12" s="15" t="s">
        <v>14</v>
      </c>
      <c r="H12" s="29">
        <v>180</v>
      </c>
      <c r="I12" s="31">
        <f>H12/330</f>
        <v>0.54545454545454541</v>
      </c>
      <c r="J12" s="15">
        <v>45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29"/>
      <c r="I13" s="31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29"/>
      <c r="I14" s="31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33"/>
      <c r="I15" s="31"/>
      <c r="J15" s="1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"/>
      <c r="I16" s="31"/>
      <c r="J16" s="1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topLeftCell="A3" workbookViewId="0">
      <selection activeCell="A13" sqref="A13"/>
    </sheetView>
  </sheetViews>
  <sheetFormatPr defaultRowHeight="15" x14ac:dyDescent="0.25"/>
  <cols>
    <col min="3" max="3" width="24" customWidth="1"/>
    <col min="5" max="5" width="24" customWidth="1"/>
    <col min="9" max="9" width="9.140625" style="25"/>
  </cols>
  <sheetData>
    <row r="1" spans="1:10" ht="18.75" x14ac:dyDescent="0.3">
      <c r="A1" s="3" t="s">
        <v>36</v>
      </c>
    </row>
    <row r="2" spans="1:10" ht="18.75" x14ac:dyDescent="0.3">
      <c r="A2" s="3" t="s">
        <v>10</v>
      </c>
    </row>
    <row r="3" spans="1:10" ht="18.75" x14ac:dyDescent="0.3">
      <c r="A3" s="3" t="s">
        <v>130</v>
      </c>
    </row>
    <row r="4" spans="1:10" ht="18.75" x14ac:dyDescent="0.3">
      <c r="A4" s="3" t="s">
        <v>70</v>
      </c>
    </row>
    <row r="5" spans="1:10" ht="18.75" x14ac:dyDescent="0.3">
      <c r="A5" s="3" t="s">
        <v>131</v>
      </c>
    </row>
    <row r="6" spans="1:10" ht="18.75" x14ac:dyDescent="0.3">
      <c r="A6" s="3" t="s">
        <v>200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15.75" x14ac:dyDescent="0.25">
      <c r="A10" s="4" t="s">
        <v>20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9" t="s">
        <v>196</v>
      </c>
      <c r="B11" s="15" t="s">
        <v>58</v>
      </c>
      <c r="C11" s="15" t="s">
        <v>54</v>
      </c>
      <c r="D11" s="15" t="s">
        <v>55</v>
      </c>
      <c r="E11" s="15" t="s">
        <v>127</v>
      </c>
      <c r="F11" s="15" t="s">
        <v>128</v>
      </c>
      <c r="G11" s="15" t="s">
        <v>14</v>
      </c>
      <c r="H11" s="34">
        <v>248.5</v>
      </c>
      <c r="I11" s="35">
        <f>H11/370</f>
        <v>0.67162162162162165</v>
      </c>
      <c r="J11" s="34">
        <v>55</v>
      </c>
    </row>
    <row r="12" spans="1:10" ht="20.100000000000001" customHeight="1" x14ac:dyDescent="0.25">
      <c r="A12" s="19" t="s">
        <v>64</v>
      </c>
      <c r="B12" s="15" t="s">
        <v>40</v>
      </c>
      <c r="C12" s="15" t="s">
        <v>139</v>
      </c>
      <c r="D12" s="15" t="s">
        <v>140</v>
      </c>
      <c r="E12" s="15" t="s">
        <v>187</v>
      </c>
      <c r="F12" s="15" t="s">
        <v>188</v>
      </c>
      <c r="G12" s="15" t="s">
        <v>14</v>
      </c>
      <c r="H12" s="20">
        <v>230</v>
      </c>
      <c r="I12" s="35">
        <f>H12/370</f>
        <v>0.6216216216216216</v>
      </c>
      <c r="J12" s="20">
        <v>52</v>
      </c>
    </row>
    <row r="13" spans="1:10" ht="20.100000000000001" customHeight="1" x14ac:dyDescent="0.25">
      <c r="A13" s="19" t="s">
        <v>65</v>
      </c>
      <c r="B13" s="15" t="s">
        <v>182</v>
      </c>
      <c r="C13" s="15" t="s">
        <v>183</v>
      </c>
      <c r="D13" s="15" t="s">
        <v>184</v>
      </c>
      <c r="E13" s="15" t="s">
        <v>185</v>
      </c>
      <c r="F13" s="15" t="s">
        <v>186</v>
      </c>
      <c r="G13" s="15" t="s">
        <v>14</v>
      </c>
      <c r="H13" s="15">
        <v>201.5</v>
      </c>
      <c r="I13" s="35">
        <f>H13/370</f>
        <v>0.54459459459459458</v>
      </c>
      <c r="J13" s="15">
        <v>47</v>
      </c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35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20"/>
      <c r="I15" s="35"/>
      <c r="J15" s="20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35"/>
      <c r="J16" s="15"/>
    </row>
    <row r="17" spans="1:10" ht="20.100000000000001" customHeight="1" x14ac:dyDescent="0.25">
      <c r="A17" s="15"/>
      <c r="B17" s="15"/>
      <c r="C17" s="15"/>
      <c r="D17" s="15"/>
      <c r="E17" s="15"/>
      <c r="F17" s="15"/>
      <c r="G17" s="15"/>
      <c r="H17" s="20"/>
      <c r="I17" s="35"/>
      <c r="J17" s="20"/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20"/>
      <c r="I18" s="35"/>
      <c r="J18" s="20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5"/>
      <c r="I19" s="35"/>
      <c r="J19" s="15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8"/>
  <sheetViews>
    <sheetView workbookViewId="0">
      <selection activeCell="A12" sqref="A12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36</v>
      </c>
      <c r="I1" s="25"/>
    </row>
    <row r="2" spans="1:10" ht="18.75" x14ac:dyDescent="0.3">
      <c r="A2" s="3" t="s">
        <v>10</v>
      </c>
      <c r="I2" s="25"/>
    </row>
    <row r="3" spans="1:10" ht="18.75" x14ac:dyDescent="0.3">
      <c r="A3" s="3" t="s">
        <v>132</v>
      </c>
      <c r="I3" s="25"/>
    </row>
    <row r="4" spans="1:10" ht="18.75" x14ac:dyDescent="0.3">
      <c r="A4" s="3" t="s">
        <v>70</v>
      </c>
      <c r="I4" s="25"/>
    </row>
    <row r="5" spans="1:10" ht="18.75" x14ac:dyDescent="0.3">
      <c r="A5" s="3" t="s">
        <v>133</v>
      </c>
      <c r="I5" s="25"/>
    </row>
    <row r="6" spans="1:10" ht="18.75" x14ac:dyDescent="0.3">
      <c r="A6" s="3" t="s">
        <v>201</v>
      </c>
      <c r="I6" s="25"/>
    </row>
    <row r="7" spans="1:10" ht="18.75" x14ac:dyDescent="0.3">
      <c r="A7" s="3" t="s">
        <v>134</v>
      </c>
      <c r="I7" s="25"/>
    </row>
    <row r="8" spans="1:10" x14ac:dyDescent="0.25">
      <c r="I8" s="25"/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20.100000000000001" customHeight="1" x14ac:dyDescent="0.25">
      <c r="A10" s="4" t="s">
        <v>42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9" t="s">
        <v>196</v>
      </c>
      <c r="B11" s="15" t="s">
        <v>26</v>
      </c>
      <c r="C11" s="15" t="s">
        <v>139</v>
      </c>
      <c r="D11" s="15" t="s">
        <v>140</v>
      </c>
      <c r="E11" s="15" t="s">
        <v>141</v>
      </c>
      <c r="F11" s="15" t="s">
        <v>142</v>
      </c>
      <c r="G11" s="15" t="s">
        <v>14</v>
      </c>
      <c r="H11" s="12">
        <v>254</v>
      </c>
      <c r="I11" s="24">
        <f>H11/380</f>
        <v>0.66842105263157892</v>
      </c>
      <c r="J11" s="12">
        <v>55</v>
      </c>
    </row>
    <row r="12" spans="1:10" ht="20.100000000000001" customHeight="1" x14ac:dyDescent="0.25">
      <c r="A12" s="19" t="s">
        <v>64</v>
      </c>
      <c r="B12" s="15" t="s">
        <v>43</v>
      </c>
      <c r="C12" s="15" t="s">
        <v>135</v>
      </c>
      <c r="D12" s="15" t="s">
        <v>136</v>
      </c>
      <c r="E12" s="15" t="s">
        <v>137</v>
      </c>
      <c r="F12" s="15" t="s">
        <v>138</v>
      </c>
      <c r="G12" s="15" t="s">
        <v>14</v>
      </c>
      <c r="H12" s="12">
        <v>244</v>
      </c>
      <c r="I12" s="24">
        <f>H12/380</f>
        <v>0.64210526315789473</v>
      </c>
      <c r="J12" s="12">
        <v>53</v>
      </c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4"/>
      <c r="I13" s="24"/>
      <c r="J13" s="14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2"/>
      <c r="I14" s="24"/>
      <c r="J14" s="12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2"/>
      <c r="I15" s="24"/>
      <c r="J15" s="12"/>
    </row>
    <row r="16" spans="1:10" ht="20.100000000000001" customHeight="1" x14ac:dyDescent="0.25">
      <c r="A16" s="16"/>
      <c r="B16" s="18"/>
      <c r="C16" s="18"/>
      <c r="D16" s="18"/>
      <c r="E16" s="18"/>
      <c r="F16" s="18"/>
      <c r="G16" s="18"/>
      <c r="H16" s="13"/>
      <c r="I16" s="32"/>
      <c r="J16" s="13"/>
    </row>
    <row r="17" spans="9:9" x14ac:dyDescent="0.25">
      <c r="I17" s="25"/>
    </row>
    <row r="18" spans="9:9" x14ac:dyDescent="0.25">
      <c r="I18" s="25"/>
    </row>
  </sheetData>
  <sortState xmlns:xlrd2="http://schemas.microsoft.com/office/spreadsheetml/2017/richdata2" ref="A11:J12">
    <sortCondition descending="1" ref="H11:H12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CEA2-D8A4-49EA-8573-BCB35A07212B}">
  <dimension ref="A1:J16"/>
  <sheetViews>
    <sheetView workbookViewId="0">
      <selection activeCell="A11" sqref="A11"/>
    </sheetView>
  </sheetViews>
  <sheetFormatPr defaultRowHeight="15" x14ac:dyDescent="0.25"/>
  <cols>
    <col min="3" max="3" width="14.5703125" customWidth="1"/>
    <col min="5" max="5" width="21.7109375" customWidth="1"/>
  </cols>
  <sheetData>
    <row r="1" spans="1:10" ht="18.75" x14ac:dyDescent="0.3">
      <c r="A1" s="3" t="s">
        <v>36</v>
      </c>
      <c r="I1" s="25"/>
    </row>
    <row r="2" spans="1:10" ht="18.75" x14ac:dyDescent="0.3">
      <c r="A2" s="3" t="s">
        <v>10</v>
      </c>
      <c r="I2" s="25"/>
    </row>
    <row r="3" spans="1:10" ht="18.75" x14ac:dyDescent="0.3">
      <c r="A3" s="3" t="s">
        <v>132</v>
      </c>
      <c r="I3" s="25"/>
    </row>
    <row r="4" spans="1:10" ht="18.75" x14ac:dyDescent="0.3">
      <c r="A4" s="3" t="s">
        <v>70</v>
      </c>
      <c r="I4" s="25"/>
    </row>
    <row r="5" spans="1:10" ht="18.75" x14ac:dyDescent="0.3">
      <c r="A5" s="3" t="s">
        <v>143</v>
      </c>
      <c r="I5" s="25"/>
    </row>
    <row r="6" spans="1:10" ht="18.75" x14ac:dyDescent="0.3">
      <c r="A6" s="3" t="s">
        <v>117</v>
      </c>
      <c r="I6" s="25"/>
    </row>
    <row r="7" spans="1:10" ht="18.75" x14ac:dyDescent="0.3">
      <c r="A7" s="3" t="s">
        <v>134</v>
      </c>
      <c r="I7" s="25"/>
    </row>
    <row r="8" spans="1:10" x14ac:dyDescent="0.25">
      <c r="I8" s="25"/>
    </row>
    <row r="9" spans="1:10" x14ac:dyDescent="0.25">
      <c r="A9" s="2"/>
      <c r="B9" s="2"/>
      <c r="C9" s="2"/>
      <c r="D9" s="2"/>
      <c r="E9" s="2"/>
      <c r="F9" s="2"/>
      <c r="G9" s="2"/>
      <c r="H9" s="2"/>
      <c r="I9" s="26"/>
      <c r="J9" s="2"/>
    </row>
    <row r="10" spans="1:10" ht="20.100000000000001" customHeight="1" x14ac:dyDescent="0.25">
      <c r="A10" s="4" t="s">
        <v>42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0" t="s">
        <v>8</v>
      </c>
      <c r="J10" s="4" t="s">
        <v>9</v>
      </c>
    </row>
    <row r="11" spans="1:10" ht="20.100000000000001" customHeight="1" x14ac:dyDescent="0.25">
      <c r="A11" s="19" t="s">
        <v>61</v>
      </c>
      <c r="B11" s="15" t="s">
        <v>60</v>
      </c>
      <c r="C11" s="15" t="s">
        <v>144</v>
      </c>
      <c r="D11" s="15" t="s">
        <v>145</v>
      </c>
      <c r="E11" s="15" t="s">
        <v>146</v>
      </c>
      <c r="F11" s="15" t="s">
        <v>147</v>
      </c>
      <c r="G11" s="15" t="s">
        <v>12</v>
      </c>
      <c r="H11" s="40">
        <v>225</v>
      </c>
      <c r="I11" s="41">
        <f>H11/340</f>
        <v>0.66176470588235292</v>
      </c>
      <c r="J11" s="40">
        <v>40.5</v>
      </c>
    </row>
    <row r="12" spans="1:10" ht="20.100000000000001" customHeight="1" x14ac:dyDescent="0.25">
      <c r="A12" s="38"/>
      <c r="B12" s="39"/>
      <c r="C12" s="39"/>
      <c r="D12" s="39"/>
      <c r="E12" s="39"/>
      <c r="F12" s="39"/>
      <c r="G12" s="39"/>
      <c r="H12" s="40"/>
      <c r="I12" s="41"/>
      <c r="J12" s="40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4"/>
      <c r="I13" s="24"/>
      <c r="J13" s="14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2"/>
      <c r="I14" s="24"/>
      <c r="J14" s="12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2"/>
      <c r="I15" s="24"/>
      <c r="J15" s="12"/>
    </row>
    <row r="16" spans="1:10" ht="20.100000000000001" customHeight="1" x14ac:dyDescent="0.25">
      <c r="A16" s="16"/>
      <c r="B16" s="18"/>
      <c r="C16" s="18"/>
      <c r="D16" s="18"/>
      <c r="E16" s="18"/>
      <c r="F16" s="18"/>
      <c r="G16" s="18"/>
      <c r="H16" s="13"/>
      <c r="I16" s="32"/>
      <c r="J16" s="13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1 Prelim  17a</vt:lpstr>
      <vt:lpstr>Class 2 Prelim 19 Q</vt:lpstr>
      <vt:lpstr>Class 3 Novice 23 </vt:lpstr>
      <vt:lpstr>Class 4 Novice 39 Q</vt:lpstr>
      <vt:lpstr>Class 5 Ele 45</vt:lpstr>
      <vt:lpstr>Class 7 Medium 69</vt:lpstr>
      <vt:lpstr>Class 8 Med 75 Q</vt:lpstr>
      <vt:lpstr>Class 10 Adv Med 98 Q</vt:lpstr>
      <vt:lpstr>Class 11 PYO Adv</vt:lpstr>
      <vt:lpstr>Class 12 PSG Q</vt:lpstr>
      <vt:lpstr>Class 13 Inter I Q</vt:lpstr>
      <vt:lpstr>Class 16 FEI PYO</vt:lpstr>
      <vt:lpstr>Class 20 Med FSM Q</vt:lpstr>
      <vt:lpstr>Class 20 Adv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2022-10-11T20:00:20Z</cp:lastPrinted>
  <dcterms:created xsi:type="dcterms:W3CDTF">2019-10-07T12:12:15Z</dcterms:created>
  <dcterms:modified xsi:type="dcterms:W3CDTF">2022-10-14T14:48:39Z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