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388" documentId="8_{96B0E581-ED30-4137-A873-CC683C6D7B5B}" xr6:coauthVersionLast="47" xr6:coauthVersionMax="47" xr10:uidLastSave="{7791B7C6-BEC9-49AA-BB92-DA1E7C26A4DA}"/>
  <bookViews>
    <workbookView xWindow="-120" yWindow="-120" windowWidth="20730" windowHeight="11160" firstSheet="14" activeTab="18" xr2:uid="{00000000-000D-0000-FFFF-FFFF00000000}"/>
  </bookViews>
  <sheets>
    <sheet name="Class 1 Prelim  17a" sheetId="4" r:id="rId1"/>
    <sheet name="Class 2 Prelim 19 Q" sheetId="5" r:id="rId2"/>
    <sheet name="Class 3 Novice 23 " sheetId="6" r:id="rId3"/>
    <sheet name="Class 4 Novice 37aQ" sheetId="7" r:id="rId4"/>
    <sheet name="Class 5 Ele 45" sheetId="8" r:id="rId5"/>
    <sheet name="Class 6 Ele 53 Q" sheetId="9" r:id="rId6"/>
    <sheet name="Class 7 Medium 61" sheetId="10" r:id="rId7"/>
    <sheet name="Class 8 Med 73 Q" sheetId="11" r:id="rId8"/>
    <sheet name="Class 9 Adv Med 91 Q" sheetId="27" r:id="rId9"/>
    <sheet name="Class 10 Adv Med 98 Q" sheetId="28" r:id="rId10"/>
    <sheet name="Class 11 Adv PYO" sheetId="22" r:id="rId11"/>
    <sheet name="Class 12 PSG Q" sheetId="23" r:id="rId12"/>
    <sheet name="Class 13 Inter I Q" sheetId="24" r:id="rId13"/>
    <sheet name="Class 17 Prelim FSM Q" sheetId="30" r:id="rId14"/>
    <sheet name="Class 18 Novice FSM Q" sheetId="25" r:id="rId15"/>
    <sheet name="Class 19 Ele FSM Q" sheetId="26" r:id="rId16"/>
    <sheet name="Class 20 Med FSM Q" sheetId="31" r:id="rId17"/>
    <sheet name="Class 21 Adv Med FSM Q" sheetId="32" r:id="rId18"/>
    <sheet name="Sheet3" sheetId="35" r:id="rId1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4" l="1"/>
  <c r="I12" i="28"/>
  <c r="I11" i="28"/>
  <c r="I11" i="32"/>
  <c r="I11" i="23"/>
  <c r="I12" i="23"/>
  <c r="I12" i="25"/>
  <c r="I11" i="27"/>
  <c r="I13" i="27"/>
  <c r="I12" i="27"/>
  <c r="I13" i="26"/>
  <c r="I11" i="26"/>
  <c r="I12" i="26"/>
  <c r="I12" i="11"/>
  <c r="I13" i="25"/>
  <c r="I11" i="30"/>
  <c r="I11" i="22"/>
  <c r="I11" i="11"/>
  <c r="I14" i="11"/>
  <c r="I13" i="11"/>
  <c r="I16" i="10"/>
  <c r="I11" i="10"/>
  <c r="I19" i="9"/>
  <c r="I12" i="9"/>
  <c r="I16" i="9"/>
  <c r="I18" i="9"/>
  <c r="I17" i="9"/>
  <c r="I16" i="8"/>
  <c r="I15" i="8"/>
  <c r="I11" i="8"/>
  <c r="I14" i="8"/>
  <c r="I13" i="8"/>
  <c r="I17" i="8"/>
  <c r="I12" i="8"/>
  <c r="I18" i="7"/>
  <c r="I17" i="7"/>
  <c r="I16" i="7"/>
  <c r="I12" i="7"/>
  <c r="I14" i="7"/>
  <c r="I15" i="6"/>
  <c r="I18" i="6"/>
  <c r="I17" i="6"/>
  <c r="I13" i="6"/>
  <c r="I14" i="6"/>
  <c r="I13" i="5"/>
  <c r="I15" i="5"/>
  <c r="I12" i="10"/>
  <c r="I14" i="10"/>
  <c r="I15" i="10"/>
  <c r="I13" i="10"/>
  <c r="I13" i="9"/>
  <c r="I21" i="9"/>
  <c r="I14" i="9"/>
  <c r="I11" i="9"/>
  <c r="I15" i="9"/>
  <c r="I20" i="9"/>
  <c r="I11" i="7"/>
  <c r="I15" i="7"/>
  <c r="I19" i="7"/>
  <c r="I13" i="7"/>
  <c r="I20" i="6"/>
  <c r="I12" i="6"/>
  <c r="I19" i="6"/>
  <c r="I21" i="6"/>
  <c r="I11" i="6"/>
  <c r="I16" i="6"/>
  <c r="I22" i="6"/>
  <c r="I19" i="5"/>
  <c r="I16" i="5"/>
  <c r="I20" i="5"/>
  <c r="I18" i="5"/>
  <c r="I17" i="5"/>
  <c r="I11" i="5"/>
  <c r="I14" i="5"/>
  <c r="I12" i="5"/>
  <c r="I10" i="4"/>
  <c r="I14" i="4"/>
  <c r="I12" i="4"/>
  <c r="I13" i="4"/>
  <c r="I16" i="4"/>
  <c r="I11" i="4"/>
</calcChain>
</file>

<file path=xl/sharedStrings.xml><?xml version="1.0" encoding="utf-8"?>
<sst xmlns="http://schemas.openxmlformats.org/spreadsheetml/2006/main" count="899" uniqueCount="337">
  <si>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</si>
  <si>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</si>
  <si>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</si>
  <si>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</si>
  <si>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</si>
  <si>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</si>
  <si>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</si>
  <si>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</si>
  <si>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</si>
  <si>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</si>
  <si>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</si>
  <si>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</si>
  <si>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</si>
  <si>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</si>
  <si>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</si>
  <si>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</si>
  <si>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</si>
  <si>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</si>
  <si>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</si>
  <si>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</si>
  <si>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Total Points: 270</t>
  </si>
  <si>
    <t>Test/Class : N37a / 4</t>
  </si>
  <si>
    <t>Time</t>
  </si>
  <si>
    <t>20</t>
  </si>
  <si>
    <t>17</t>
  </si>
  <si>
    <t>19</t>
  </si>
  <si>
    <t>21</t>
  </si>
  <si>
    <t>12</t>
  </si>
  <si>
    <t xml:space="preserve">Time </t>
  </si>
  <si>
    <t>34</t>
  </si>
  <si>
    <t>3</t>
  </si>
  <si>
    <t>6</t>
  </si>
  <si>
    <t>11</t>
  </si>
  <si>
    <t>7</t>
  </si>
  <si>
    <t>10</t>
  </si>
  <si>
    <t>31</t>
  </si>
  <si>
    <t>15</t>
  </si>
  <si>
    <t>14</t>
  </si>
  <si>
    <t>13</t>
  </si>
  <si>
    <t>24</t>
  </si>
  <si>
    <t>1</t>
  </si>
  <si>
    <t>30</t>
  </si>
  <si>
    <t>29</t>
  </si>
  <si>
    <t>Venue : Brook Farm EC</t>
  </si>
  <si>
    <t>33</t>
  </si>
  <si>
    <t>16</t>
  </si>
  <si>
    <t>18</t>
  </si>
  <si>
    <t>22</t>
  </si>
  <si>
    <t>23</t>
  </si>
  <si>
    <t>27</t>
  </si>
  <si>
    <t>28</t>
  </si>
  <si>
    <t>9</t>
  </si>
  <si>
    <t>Test/Class : 6 / E53</t>
  </si>
  <si>
    <t>Total Points: 340</t>
  </si>
  <si>
    <t>Test/Class : 7 / M61</t>
  </si>
  <si>
    <t>Test/Class : M73 / 8</t>
  </si>
  <si>
    <t>2</t>
  </si>
  <si>
    <t>Test/Class : Adv PYO / 11 - All Adv 102</t>
  </si>
  <si>
    <t>26140</t>
  </si>
  <si>
    <t xml:space="preserve">Judge(s) : Anita Darken </t>
  </si>
  <si>
    <t>Test/Class : PSG / 12</t>
  </si>
  <si>
    <t>Test/Class : Inter I / 13</t>
  </si>
  <si>
    <t>Janette Frost</t>
  </si>
  <si>
    <t xml:space="preserve">Place </t>
  </si>
  <si>
    <t>Start Date : 2 July 2021</t>
  </si>
  <si>
    <t>Judge(s) : Laura Vandervleit</t>
  </si>
  <si>
    <t>Sophie Simpson</t>
  </si>
  <si>
    <t>1919093</t>
  </si>
  <si>
    <t>Test/Class : 3 /N23</t>
  </si>
  <si>
    <t xml:space="preserve">Test/Class : E45 /5 </t>
  </si>
  <si>
    <t>Christina Dowell</t>
  </si>
  <si>
    <t>400227</t>
  </si>
  <si>
    <t>Zafir</t>
  </si>
  <si>
    <t>47240</t>
  </si>
  <si>
    <t>Test/Class : AM91 / 9</t>
  </si>
  <si>
    <t>,</t>
  </si>
  <si>
    <t>Judge(s) : Annette Scott</t>
  </si>
  <si>
    <t>Miriam Scott-Goddard</t>
  </si>
  <si>
    <t>278602</t>
  </si>
  <si>
    <t>Daisy Adamson</t>
  </si>
  <si>
    <t>1919997</t>
  </si>
  <si>
    <t>59196</t>
  </si>
  <si>
    <t>8</t>
  </si>
  <si>
    <t>Jessica Williams</t>
  </si>
  <si>
    <t>Penny Lock</t>
  </si>
  <si>
    <t>81116</t>
  </si>
  <si>
    <t>35</t>
  </si>
  <si>
    <t>36</t>
  </si>
  <si>
    <t>Angela Westgarth</t>
  </si>
  <si>
    <t>200115</t>
  </si>
  <si>
    <t>Re-Joyce</t>
  </si>
  <si>
    <t>1939849</t>
  </si>
  <si>
    <t xml:space="preserve">Total Points: </t>
  </si>
  <si>
    <t>37</t>
  </si>
  <si>
    <t>26</t>
  </si>
  <si>
    <t>39</t>
  </si>
  <si>
    <t>Test/Class : Novice FSM / 18</t>
  </si>
  <si>
    <t>Test/Class : Elementary FSM / 19</t>
  </si>
  <si>
    <t xml:space="preserve">Event Type : BD Reg I-GP + FSM </t>
  </si>
  <si>
    <t>Start Date : 10 July 2022</t>
  </si>
  <si>
    <t xml:space="preserve">Judge(s) : Laura Vandervleit </t>
  </si>
  <si>
    <t>Hannah Rix</t>
  </si>
  <si>
    <t>208981</t>
  </si>
  <si>
    <t>Toreen Fionn</t>
  </si>
  <si>
    <t>41</t>
  </si>
  <si>
    <t>Lancelot Lucy</t>
  </si>
  <si>
    <t>1946350</t>
  </si>
  <si>
    <t>Jacqueline Day</t>
  </si>
  <si>
    <t>309320</t>
  </si>
  <si>
    <t>Nero De Kuhne</t>
  </si>
  <si>
    <t>1731119</t>
  </si>
  <si>
    <t>Katie Huddle</t>
  </si>
  <si>
    <t>1612351</t>
  </si>
  <si>
    <t>San Milano</t>
  </si>
  <si>
    <t>1945124</t>
  </si>
  <si>
    <t>Caroline Hutton</t>
  </si>
  <si>
    <t>1713367</t>
  </si>
  <si>
    <t>Rhyfeddol Archie</t>
  </si>
  <si>
    <t>1735269</t>
  </si>
  <si>
    <t>Event Type : BD Reg I-GP + FSM</t>
  </si>
  <si>
    <t>Whisper Dunno</t>
  </si>
  <si>
    <t>1433041</t>
  </si>
  <si>
    <t>Sian Day</t>
  </si>
  <si>
    <t>1921289</t>
  </si>
  <si>
    <t>Riversdale Sea Captain</t>
  </si>
  <si>
    <t>1944139</t>
  </si>
  <si>
    <t>Sara Tasker</t>
  </si>
  <si>
    <t>250384</t>
  </si>
  <si>
    <t>Dun Lady I</t>
  </si>
  <si>
    <t>1831509</t>
  </si>
  <si>
    <t>Carrie Sherriff</t>
  </si>
  <si>
    <t>1915258</t>
  </si>
  <si>
    <t>Counter Attack</t>
  </si>
  <si>
    <t>1935963</t>
  </si>
  <si>
    <t>Jasmin Palmer</t>
  </si>
  <si>
    <t>1920604</t>
  </si>
  <si>
    <t>Pencarder Red Ruby</t>
  </si>
  <si>
    <t>1943185</t>
  </si>
  <si>
    <t>38</t>
  </si>
  <si>
    <t>sian allmark</t>
  </si>
  <si>
    <t>1510449</t>
  </si>
  <si>
    <t>Zola III</t>
  </si>
  <si>
    <t>153117</t>
  </si>
  <si>
    <t>09:42</t>
  </si>
  <si>
    <t>Start Date :10 July 2022</t>
  </si>
  <si>
    <t>56</t>
  </si>
  <si>
    <t>Jodi Ladonikolas</t>
  </si>
  <si>
    <t>401622</t>
  </si>
  <si>
    <t>Furst of Wales</t>
  </si>
  <si>
    <t>1942530</t>
  </si>
  <si>
    <t>Freya Cotton</t>
  </si>
  <si>
    <t>1919721</t>
  </si>
  <si>
    <t>Clint a go go</t>
  </si>
  <si>
    <t>1941989</t>
  </si>
  <si>
    <t>Chelsey Rowe</t>
  </si>
  <si>
    <t>1811714</t>
  </si>
  <si>
    <t>Baron IV</t>
  </si>
  <si>
    <t>1945511</t>
  </si>
  <si>
    <t>Emma James</t>
  </si>
  <si>
    <t>1613400</t>
  </si>
  <si>
    <t>Riverdanse</t>
  </si>
  <si>
    <t>1940195</t>
  </si>
  <si>
    <t>Laura Macdougall</t>
  </si>
  <si>
    <t>400447</t>
  </si>
  <si>
    <t>Bathleyhills Vue Monet</t>
  </si>
  <si>
    <t>1932549</t>
  </si>
  <si>
    <t>Sarah Hetherington</t>
  </si>
  <si>
    <t>1512868</t>
  </si>
  <si>
    <t>MK San Cero</t>
  </si>
  <si>
    <t>56949</t>
  </si>
  <si>
    <t>Lola Saville</t>
  </si>
  <si>
    <t>1910073</t>
  </si>
  <si>
    <t>Petra BCN</t>
  </si>
  <si>
    <t>1939737</t>
  </si>
  <si>
    <t>Rochelle Lee</t>
  </si>
  <si>
    <t>333832</t>
  </si>
  <si>
    <t>Wolk In Tune</t>
  </si>
  <si>
    <t>1832537</t>
  </si>
  <si>
    <t>53</t>
  </si>
  <si>
    <t>Rocky Leahy</t>
  </si>
  <si>
    <t>1917968</t>
  </si>
  <si>
    <t>Waxwing Pocket Money</t>
  </si>
  <si>
    <t>1832292</t>
  </si>
  <si>
    <t>Dakota Sladden</t>
  </si>
  <si>
    <t>1812222</t>
  </si>
  <si>
    <t>Limelights happy ever after</t>
  </si>
  <si>
    <t>58626</t>
  </si>
  <si>
    <t xml:space="preserve">Judge(s) : Annette Scott </t>
  </si>
  <si>
    <t>5371</t>
  </si>
  <si>
    <t>Harley L</t>
  </si>
  <si>
    <t>1946641</t>
  </si>
  <si>
    <t>Westoak Malbec</t>
  </si>
  <si>
    <t>52973</t>
  </si>
  <si>
    <t>Eloise Jenkins</t>
  </si>
  <si>
    <t>1910756</t>
  </si>
  <si>
    <t>Life of Riley</t>
  </si>
  <si>
    <t>1931229</t>
  </si>
  <si>
    <t>59</t>
  </si>
  <si>
    <t>Loves Black STH</t>
  </si>
  <si>
    <t>1935876</t>
  </si>
  <si>
    <t>40</t>
  </si>
  <si>
    <t>Kyrsten Halley</t>
  </si>
  <si>
    <t>1510443</t>
  </si>
  <si>
    <t>Bling Noir</t>
  </si>
  <si>
    <t>1834765</t>
  </si>
  <si>
    <t>49</t>
  </si>
  <si>
    <t>Emilia Hunnaball</t>
  </si>
  <si>
    <t>1910815</t>
  </si>
  <si>
    <t>Angelina B</t>
  </si>
  <si>
    <t>1931200</t>
  </si>
  <si>
    <t>Sarah Turner</t>
  </si>
  <si>
    <t>95974</t>
  </si>
  <si>
    <t>ABBOTTSVALE RHUMOUR</t>
  </si>
  <si>
    <t>1941275</t>
  </si>
  <si>
    <t>Hannah Wyatt</t>
  </si>
  <si>
    <t>1812334</t>
  </si>
  <si>
    <t>Menai Sparkling Delight</t>
  </si>
  <si>
    <t>1834273</t>
  </si>
  <si>
    <t>Lucy Payne</t>
  </si>
  <si>
    <t>1915289</t>
  </si>
  <si>
    <t>Mabel 55</t>
  </si>
  <si>
    <t>1941589</t>
  </si>
  <si>
    <t>61</t>
  </si>
  <si>
    <t>D’Artanan</t>
  </si>
  <si>
    <t>1431177</t>
  </si>
  <si>
    <t>57</t>
  </si>
  <si>
    <t>Daisy Willmott</t>
  </si>
  <si>
    <t>1511437</t>
  </si>
  <si>
    <t>Pigbush Buster</t>
  </si>
  <si>
    <t>1933872</t>
  </si>
  <si>
    <t>Kelly Foley</t>
  </si>
  <si>
    <t>1711731</t>
  </si>
  <si>
    <t>Huntelaar</t>
  </si>
  <si>
    <t>1732649</t>
  </si>
  <si>
    <t>Sharon Boyles</t>
  </si>
  <si>
    <t>1811079</t>
  </si>
  <si>
    <t>Mollycobble</t>
  </si>
  <si>
    <t>1831717</t>
  </si>
  <si>
    <t/>
  </si>
  <si>
    <t>51</t>
  </si>
  <si>
    <t>Cheryl Tuff</t>
  </si>
  <si>
    <t>326631</t>
  </si>
  <si>
    <t>Ritter Sport</t>
  </si>
  <si>
    <t>57307</t>
  </si>
  <si>
    <t>55</t>
  </si>
  <si>
    <t>Clare Shrimpton-Wicks</t>
  </si>
  <si>
    <t>162558</t>
  </si>
  <si>
    <t>Victor IV</t>
  </si>
  <si>
    <t>39963</t>
  </si>
  <si>
    <t>Lesley Pritchard</t>
  </si>
  <si>
    <t>1513578</t>
  </si>
  <si>
    <t>Giuto</t>
  </si>
  <si>
    <t>1535871</t>
  </si>
  <si>
    <t>Sarah Williams</t>
  </si>
  <si>
    <t>42005</t>
  </si>
  <si>
    <t>Kapitan Reggie</t>
  </si>
  <si>
    <t>1533047</t>
  </si>
  <si>
    <t>Event Type : Reg BD I -GP + FSM</t>
  </si>
  <si>
    <t>52</t>
  </si>
  <si>
    <t>50</t>
  </si>
  <si>
    <t>Amy Timpson</t>
  </si>
  <si>
    <t>402698</t>
  </si>
  <si>
    <t>Agradar</t>
  </si>
  <si>
    <t>1731519</t>
  </si>
  <si>
    <t>Katrina Hall</t>
  </si>
  <si>
    <t>268569</t>
  </si>
  <si>
    <t>King of the street</t>
  </si>
  <si>
    <t>42721</t>
  </si>
  <si>
    <t>44</t>
  </si>
  <si>
    <t>Crazy L.A.'s Baby</t>
  </si>
  <si>
    <t>1630795</t>
  </si>
  <si>
    <t>Emma Slater</t>
  </si>
  <si>
    <t>1513710</t>
  </si>
  <si>
    <t>GOLDBAY V</t>
  </si>
  <si>
    <t>1535748</t>
  </si>
  <si>
    <t>58</t>
  </si>
  <si>
    <t>Claire Knowles</t>
  </si>
  <si>
    <t>23493</t>
  </si>
  <si>
    <t>Singing Skyjacker</t>
  </si>
  <si>
    <t>56332</t>
  </si>
  <si>
    <t>Woodlander Santiago</t>
  </si>
  <si>
    <t>1833535</t>
  </si>
  <si>
    <t>Caroline Baker</t>
  </si>
  <si>
    <t>368172</t>
  </si>
  <si>
    <t>Zilver Actro</t>
  </si>
  <si>
    <t>54001</t>
  </si>
  <si>
    <t>43</t>
  </si>
  <si>
    <t>82821</t>
  </si>
  <si>
    <t>Garfield VDW</t>
  </si>
  <si>
    <t>1635350</t>
  </si>
  <si>
    <r>
      <t xml:space="preserve">Shelly Reeve-Smith </t>
    </r>
    <r>
      <rPr>
        <sz val="12"/>
        <color rgb="FFFF0000"/>
        <rFont val="Calibri"/>
        <family val="2"/>
        <scheme val="minor"/>
      </rPr>
      <t>- PSG</t>
    </r>
  </si>
  <si>
    <t>42</t>
  </si>
  <si>
    <t>Shelly Reeve-Smith</t>
  </si>
  <si>
    <t>Foxtrott</t>
  </si>
  <si>
    <t>1433454</t>
  </si>
  <si>
    <t>Test/Class : Prelim FSM / 17</t>
  </si>
  <si>
    <t>Gemma Butcher</t>
  </si>
  <si>
    <t>Maureen Cronshaw</t>
  </si>
  <si>
    <t>1911626</t>
  </si>
  <si>
    <t>The fortune teller III</t>
  </si>
  <si>
    <t>1932727</t>
  </si>
  <si>
    <t>Charlotte Wells</t>
  </si>
  <si>
    <t>282367</t>
  </si>
  <si>
    <t>Mission colour</t>
  </si>
  <si>
    <t>44308</t>
  </si>
  <si>
    <t>Test/Class : Medium FSM / 20</t>
  </si>
  <si>
    <t>Test/Class : Adv Med FSM / 21</t>
  </si>
  <si>
    <t>45</t>
  </si>
  <si>
    <t>RET</t>
  </si>
  <si>
    <t>Total Points: 180</t>
  </si>
  <si>
    <t>1S (1st)</t>
  </si>
  <si>
    <t>2S</t>
  </si>
  <si>
    <t>3S</t>
  </si>
  <si>
    <t>4S</t>
  </si>
  <si>
    <t>5S</t>
  </si>
  <si>
    <t>1S(1st)</t>
  </si>
  <si>
    <t>2S(2nd)</t>
  </si>
  <si>
    <t>6S</t>
  </si>
  <si>
    <t>1B</t>
  </si>
  <si>
    <t>2B</t>
  </si>
  <si>
    <t>3B</t>
  </si>
  <si>
    <t>4B</t>
  </si>
  <si>
    <t>5B</t>
  </si>
  <si>
    <t>6B</t>
  </si>
  <si>
    <t>7B</t>
  </si>
  <si>
    <t>8B</t>
  </si>
  <si>
    <t>1G (1st=)</t>
  </si>
  <si>
    <t>1s (1st=)</t>
  </si>
  <si>
    <t>1G (1st)</t>
  </si>
  <si>
    <t>1G (2nd)</t>
  </si>
  <si>
    <t>2B=</t>
  </si>
  <si>
    <t>1S</t>
  </si>
  <si>
    <t>Total Points: 260</t>
  </si>
  <si>
    <t>Total Points: 390</t>
  </si>
  <si>
    <t>1G</t>
  </si>
  <si>
    <t>Total Points: 380</t>
  </si>
  <si>
    <t xml:space="preserve">Total Points: 340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</si>
</sst>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name val="Calibri"/>
      <family val="2"/>
      <scheme val="minor"/>
    </font>
    <font>
      <sz val="8"/>
      <color rgb="FF000000"/>
      <name val="Verdana"/>
      <family val="2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/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4" fillId="2" borderId="2" xfId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ont="1" applyFill="1" applyBorder="1" applyAlignment="1">
      <alignment horizontal="right"/>
    </xf>
    <xf numFmtId="0" fontId="1" fillId="0" borderId="1" xfId="1" applyFont="1" applyBorder="1" applyAlignment="1">
      <alignment horizontal="right"/>
    </xf>
    <xf numFmtId="20" fontId="6" fillId="0" borderId="1" xfId="0" applyNumberFormat="1" applyFont="1" applyBorder="1" applyAlignment="1">
      <alignment horizontal="left"/>
    </xf>
    <xf numFmtId="0" fontId="7" fillId="0" borderId="1" xfId="0" applyFont="1" applyBorder="1"/>
    <xf numFmtId="20" fontId="6" fillId="0" borderId="1" xfId="1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/>
    </xf>
    <xf numFmtId="20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/>
    </xf>
    <xf numFmtId="0" fontId="5" fillId="0" borderId="1" xfId="0" applyFont="1" applyBorder="1"/>
    <xf numFmtId="164" fontId="5" fillId="0" borderId="1" xfId="0" applyNumberFormat="1" applyFont="1" applyBorder="1"/>
    <xf numFmtId="0" fontId="0" fillId="0" borderId="0" xfId="0" applyAlignment="1">
      <alignment horizontal="left"/>
    </xf>
    <xf numFmtId="0" fontId="7" fillId="0" borderId="3" xfId="0" applyFont="1" applyBorder="1" applyAlignment="1">
      <alignment horizontal="right"/>
    </xf>
    <xf numFmtId="20" fontId="9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0" fillId="0" borderId="0" xfId="0" applyFont="1"/>
    <xf numFmtId="10" fontId="5" fillId="0" borderId="1" xfId="0" applyNumberFormat="1" applyFont="1" applyBorder="1"/>
    <xf numFmtId="10" fontId="5" fillId="0" borderId="1" xfId="0" applyNumberFormat="1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left"/>
    </xf>
    <xf numFmtId="0" fontId="7" fillId="0" borderId="3" xfId="0" applyFont="1" applyBorder="1"/>
    <xf numFmtId="10" fontId="4" fillId="2" borderId="2" xfId="1" applyNumberFormat="1" applyFont="1" applyFill="1" applyBorder="1" applyAlignment="1">
      <alignment horizontal="center"/>
    </xf>
    <xf numFmtId="10" fontId="7" fillId="0" borderId="1" xfId="0" applyNumberFormat="1" applyFont="1" applyBorder="1"/>
    <xf numFmtId="10" fontId="0" fillId="0" borderId="1" xfId="0" applyNumberFormat="1" applyBorder="1"/>
    <xf numFmtId="0" fontId="0" fillId="0" borderId="3" xfId="0" applyBorder="1" applyAlignment="1">
      <alignment horizontal="right"/>
    </xf>
    <xf numFmtId="0" fontId="10" fillId="0" borderId="1" xfId="0" applyFont="1" applyBorder="1"/>
    <xf numFmtId="10" fontId="1" fillId="3" borderId="1" xfId="1" applyNumberFormat="1" applyFont="1" applyFill="1" applyBorder="1" applyAlignment="1">
      <alignment horizontal="right"/>
    </xf>
    <xf numFmtId="20" fontId="0" fillId="0" borderId="1" xfId="0" applyNumberFormat="1" applyBorder="1" applyAlignment="1">
      <alignment horizontal="left"/>
    </xf>
    <xf numFmtId="1" fontId="7" fillId="0" borderId="1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workbookViewId="0">
      <selection activeCell="A14" sqref="A14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98</v>
      </c>
    </row>
    <row r="4" spans="1:10" ht="18.75" x14ac:dyDescent="0.3">
      <c r="A4" s="3" t="s">
        <v>99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100</v>
      </c>
    </row>
    <row r="9" spans="1:10" s="27" customFormat="1" ht="20.100000000000001" customHeight="1" x14ac:dyDescent="0.25">
      <c r="A9" s="23" t="s">
        <v>63</v>
      </c>
      <c r="B9" s="24" t="s">
        <v>1</v>
      </c>
      <c r="C9" s="24" t="s">
        <v>2</v>
      </c>
      <c r="D9" s="24" t="s">
        <v>3</v>
      </c>
      <c r="E9" s="24" t="s">
        <v>4</v>
      </c>
      <c r="F9" s="24" t="s">
        <v>5</v>
      </c>
      <c r="G9" s="23" t="s">
        <v>6</v>
      </c>
      <c r="H9" s="23"/>
      <c r="I9" s="23" t="s">
        <v>8</v>
      </c>
      <c r="J9" s="23" t="s">
        <v>9</v>
      </c>
    </row>
    <row r="10" spans="1:10" ht="15.75" x14ac:dyDescent="0.25">
      <c r="A10" s="17" t="s">
        <v>310</v>
      </c>
      <c r="B10" s="17" t="s">
        <v>104</v>
      </c>
      <c r="C10" s="17" t="s">
        <v>79</v>
      </c>
      <c r="D10" s="17" t="s">
        <v>80</v>
      </c>
      <c r="E10" s="17" t="s">
        <v>105</v>
      </c>
      <c r="F10" s="17" t="s">
        <v>106</v>
      </c>
      <c r="G10" s="17" t="s">
        <v>14</v>
      </c>
      <c r="H10" s="17">
        <v>196.5</v>
      </c>
      <c r="I10" s="40">
        <f>H10/290</f>
        <v>0.67758620689655169</v>
      </c>
      <c r="J10" s="17">
        <v>69</v>
      </c>
    </row>
    <row r="11" spans="1:10" ht="20.100000000000001" customHeight="1" x14ac:dyDescent="0.25">
      <c r="A11" s="17" t="s">
        <v>311</v>
      </c>
      <c r="B11" s="17" t="s">
        <v>87</v>
      </c>
      <c r="C11" s="17" t="s">
        <v>101</v>
      </c>
      <c r="D11" s="17" t="s">
        <v>102</v>
      </c>
      <c r="E11" s="17" t="s">
        <v>103</v>
      </c>
      <c r="F11" s="17">
        <v>1942853</v>
      </c>
      <c r="G11" s="17" t="s">
        <v>14</v>
      </c>
      <c r="H11" s="46">
        <v>189.5</v>
      </c>
      <c r="I11" s="40">
        <f>H11/290</f>
        <v>0.65344827586206899</v>
      </c>
      <c r="J11" s="17">
        <v>69</v>
      </c>
    </row>
    <row r="12" spans="1:10" s="31" customFormat="1" ht="20.100000000000001" customHeight="1" x14ac:dyDescent="0.25">
      <c r="A12" s="17" t="s">
        <v>312</v>
      </c>
      <c r="B12" s="17" t="s">
        <v>41</v>
      </c>
      <c r="C12" s="17" t="s">
        <v>111</v>
      </c>
      <c r="D12" s="17" t="s">
        <v>112</v>
      </c>
      <c r="E12" s="17" t="s">
        <v>113</v>
      </c>
      <c r="F12" s="17" t="s">
        <v>114</v>
      </c>
      <c r="G12" s="17" t="s">
        <v>14</v>
      </c>
      <c r="H12" s="17">
        <v>187</v>
      </c>
      <c r="I12" s="40">
        <f>H12/290</f>
        <v>0.64482758620689651</v>
      </c>
      <c r="J12" s="17">
        <v>65</v>
      </c>
    </row>
    <row r="13" spans="1:10" ht="20.100000000000001" customHeight="1" x14ac:dyDescent="0.25">
      <c r="A13" s="17" t="s">
        <v>313</v>
      </c>
      <c r="B13" s="17" t="s">
        <v>45</v>
      </c>
      <c r="C13" s="17" t="s">
        <v>115</v>
      </c>
      <c r="D13" s="17" t="s">
        <v>116</v>
      </c>
      <c r="E13" s="17" t="s">
        <v>117</v>
      </c>
      <c r="F13" s="17" t="s">
        <v>118</v>
      </c>
      <c r="G13" s="17" t="s">
        <v>14</v>
      </c>
      <c r="H13" s="22">
        <v>185.5</v>
      </c>
      <c r="I13" s="40">
        <f>H13/290</f>
        <v>0.6396551724137931</v>
      </c>
      <c r="J13" s="22">
        <v>64</v>
      </c>
    </row>
    <row r="14" spans="1:10" ht="20.100000000000001" customHeight="1" x14ac:dyDescent="0.25">
      <c r="A14" s="17" t="s">
        <v>314</v>
      </c>
      <c r="B14" s="17" t="s">
        <v>46</v>
      </c>
      <c r="C14" s="17" t="s">
        <v>107</v>
      </c>
      <c r="D14" s="17" t="s">
        <v>108</v>
      </c>
      <c r="E14" s="17" t="s">
        <v>109</v>
      </c>
      <c r="F14" s="17" t="s">
        <v>110</v>
      </c>
      <c r="G14" s="17" t="s">
        <v>14</v>
      </c>
      <c r="H14" s="17">
        <v>185.5</v>
      </c>
      <c r="I14" s="40">
        <f>H14/290</f>
        <v>0.6396551724137931</v>
      </c>
      <c r="J14" s="17">
        <v>62</v>
      </c>
    </row>
    <row r="16" spans="1:10" ht="20.100000000000001" customHeight="1" x14ac:dyDescent="0.25">
      <c r="A16" s="17"/>
      <c r="B16" s="17"/>
      <c r="C16" s="17"/>
      <c r="D16" s="17"/>
      <c r="E16" s="17"/>
      <c r="F16" s="17"/>
      <c r="G16" s="17"/>
      <c r="H16" s="25"/>
      <c r="I16" s="32">
        <f t="shared" ref="I16" si="0">H16/290</f>
        <v>0</v>
      </c>
      <c r="J16" s="25"/>
    </row>
    <row r="17" spans="1:10" ht="20.100000000000001" customHeight="1" x14ac:dyDescent="0.25">
      <c r="A17" s="25"/>
      <c r="B17" s="25"/>
      <c r="C17" s="25"/>
      <c r="D17" s="25"/>
      <c r="E17" s="25"/>
      <c r="F17" s="25"/>
      <c r="G17" s="25"/>
      <c r="H17" s="26"/>
      <c r="I17" s="25"/>
      <c r="J17" s="25"/>
    </row>
    <row r="18" spans="1:10" ht="20.100000000000001" customHeight="1" x14ac:dyDescent="0.25">
      <c r="A18" s="25"/>
      <c r="B18" s="25"/>
      <c r="C18" s="25"/>
      <c r="D18" s="25"/>
      <c r="E18" s="25"/>
      <c r="F18" s="25"/>
      <c r="G18" s="25"/>
      <c r="H18" s="26"/>
      <c r="I18" s="25"/>
      <c r="J18" s="25"/>
    </row>
    <row r="19" spans="1:10" ht="20.100000000000001" customHeight="1" x14ac:dyDescent="0.25">
      <c r="A19" s="16"/>
      <c r="B19" s="17"/>
      <c r="C19" s="17"/>
      <c r="D19" s="17"/>
      <c r="E19" s="17"/>
      <c r="F19" s="17"/>
      <c r="G19" s="17"/>
      <c r="H19" s="17"/>
      <c r="I19" s="1"/>
      <c r="J19" s="1"/>
    </row>
  </sheetData>
  <sortState xmlns:xlrd2="http://schemas.microsoft.com/office/spreadsheetml/2017/richdata2" ref="A10:J15">
    <sortCondition ref="G10:G15" customList="Gold,Silver,Bronze"/>
    <sortCondition descending="1" ref="H10:H15"/>
    <sortCondition descending="1" ref="J10:J15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4BDC-BE57-4AC7-A027-E55A7F142774}">
  <dimension ref="A1:J18"/>
  <sheetViews>
    <sheetView workbookViewId="0">
      <selection activeCell="A12" sqref="A12"/>
    </sheetView>
  </sheetViews>
  <sheetFormatPr defaultRowHeight="15" x14ac:dyDescent="0.25"/>
  <cols>
    <col min="3" max="3" width="25" customWidth="1"/>
    <col min="5" max="5" width="24" customWidth="1"/>
  </cols>
  <sheetData>
    <row r="1" spans="1:10" ht="18.75" x14ac:dyDescent="0.3">
      <c r="A1" s="3" t="s">
        <v>43</v>
      </c>
      <c r="I1" s="34"/>
    </row>
    <row r="2" spans="1:10" ht="18.75" x14ac:dyDescent="0.3">
      <c r="A2" s="3" t="s">
        <v>10</v>
      </c>
      <c r="I2" s="34"/>
    </row>
    <row r="3" spans="1:10" ht="18.75" x14ac:dyDescent="0.3">
      <c r="A3" s="3" t="s">
        <v>257</v>
      </c>
      <c r="I3" s="34"/>
    </row>
    <row r="4" spans="1:10" ht="18.75" x14ac:dyDescent="0.3">
      <c r="A4" s="3" t="s">
        <v>99</v>
      </c>
      <c r="I4" s="34"/>
    </row>
    <row r="5" spans="1:10" ht="18.75" x14ac:dyDescent="0.3">
      <c r="A5" s="3" t="s">
        <v>74</v>
      </c>
      <c r="I5" s="34"/>
    </row>
    <row r="6" spans="1:10" ht="18.75" x14ac:dyDescent="0.3">
      <c r="A6" s="3" t="s">
        <v>335</v>
      </c>
      <c r="I6" s="34"/>
    </row>
    <row r="7" spans="1:10" ht="18.75" x14ac:dyDescent="0.3">
      <c r="A7" s="3" t="s">
        <v>59</v>
      </c>
      <c r="I7" s="34"/>
    </row>
    <row r="8" spans="1:10" x14ac:dyDescent="0.25">
      <c r="I8" s="34"/>
    </row>
    <row r="9" spans="1:10" x14ac:dyDescent="0.25">
      <c r="A9" s="2"/>
      <c r="B9" s="2"/>
      <c r="C9" s="2"/>
      <c r="D9" s="2"/>
      <c r="E9" s="2"/>
      <c r="F9" s="2"/>
      <c r="G9" s="2"/>
      <c r="H9" s="2"/>
      <c r="I9" s="35"/>
      <c r="J9" s="2"/>
    </row>
    <row r="10" spans="1:10" ht="20.100000000000001" customHeight="1" x14ac:dyDescent="0.25">
      <c r="A10" s="4" t="s">
        <v>63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9" t="s">
        <v>8</v>
      </c>
      <c r="J10" s="4" t="s">
        <v>9</v>
      </c>
    </row>
    <row r="11" spans="1:10" ht="20.100000000000001" customHeight="1" x14ac:dyDescent="0.25">
      <c r="A11" s="21" t="s">
        <v>331</v>
      </c>
      <c r="B11" s="17" t="s">
        <v>275</v>
      </c>
      <c r="C11" s="17" t="s">
        <v>276</v>
      </c>
      <c r="D11" s="17" t="s">
        <v>277</v>
      </c>
      <c r="E11" s="17" t="s">
        <v>278</v>
      </c>
      <c r="F11" s="17" t="s">
        <v>279</v>
      </c>
      <c r="G11" s="17" t="s">
        <v>14</v>
      </c>
      <c r="H11" s="13">
        <v>257</v>
      </c>
      <c r="I11" s="33">
        <f>H11/380</f>
        <v>0.6763157894736842</v>
      </c>
      <c r="J11" s="13">
        <v>54</v>
      </c>
    </row>
    <row r="12" spans="1:10" ht="20.100000000000001" customHeight="1" x14ac:dyDescent="0.25">
      <c r="A12" s="21" t="s">
        <v>311</v>
      </c>
      <c r="B12" s="17" t="s">
        <v>25</v>
      </c>
      <c r="C12" s="17" t="s">
        <v>77</v>
      </c>
      <c r="D12" s="17" t="s">
        <v>78</v>
      </c>
      <c r="E12" s="17" t="s">
        <v>280</v>
      </c>
      <c r="F12" s="17" t="s">
        <v>281</v>
      </c>
      <c r="G12" s="17" t="s">
        <v>14</v>
      </c>
      <c r="H12" s="13">
        <v>249</v>
      </c>
      <c r="I12" s="33">
        <f>H12/380</f>
        <v>0.65526315789473688</v>
      </c>
      <c r="J12" s="13">
        <v>54</v>
      </c>
    </row>
    <row r="13" spans="1:10" ht="20.100000000000001" customHeight="1" x14ac:dyDescent="0.25">
      <c r="A13" s="17"/>
      <c r="B13" s="17"/>
      <c r="C13" s="17"/>
      <c r="D13" s="17"/>
      <c r="E13" s="17"/>
      <c r="F13" s="17"/>
      <c r="G13" s="17"/>
      <c r="H13" s="15"/>
      <c r="I13" s="33"/>
      <c r="J13" s="15"/>
    </row>
    <row r="14" spans="1:10" ht="20.100000000000001" customHeight="1" x14ac:dyDescent="0.25">
      <c r="A14" s="17"/>
      <c r="B14" s="17"/>
      <c r="C14" s="17"/>
      <c r="D14" s="17"/>
      <c r="E14" s="17"/>
      <c r="F14" s="17"/>
      <c r="G14" s="17"/>
      <c r="H14" s="13"/>
      <c r="I14" s="33"/>
      <c r="J14" s="13"/>
    </row>
    <row r="15" spans="1:10" ht="20.100000000000001" customHeight="1" x14ac:dyDescent="0.25">
      <c r="A15" s="17"/>
      <c r="B15" s="17"/>
      <c r="C15" s="17"/>
      <c r="D15" s="17"/>
      <c r="E15" s="17"/>
      <c r="F15" s="17"/>
      <c r="G15" s="17"/>
      <c r="H15" s="13"/>
      <c r="I15" s="33"/>
      <c r="J15" s="13"/>
    </row>
    <row r="16" spans="1:10" ht="20.100000000000001" customHeight="1" x14ac:dyDescent="0.25">
      <c r="A16" s="18"/>
      <c r="B16" s="20"/>
      <c r="C16" s="20"/>
      <c r="D16" s="20"/>
      <c r="E16" s="20"/>
      <c r="F16" s="20"/>
      <c r="G16" s="20"/>
      <c r="H16" s="14"/>
      <c r="I16" s="44"/>
      <c r="J16" s="14"/>
    </row>
    <row r="17" spans="9:9" x14ac:dyDescent="0.25">
      <c r="I17" s="34"/>
    </row>
    <row r="18" spans="9:9" x14ac:dyDescent="0.25">
      <c r="I18" s="34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FFC97-34FC-4C46-9A1B-7105239A9998}">
  <dimension ref="A1:J11"/>
  <sheetViews>
    <sheetView workbookViewId="0">
      <selection activeCell="A11" sqref="A11"/>
    </sheetView>
  </sheetViews>
  <sheetFormatPr defaultRowHeight="15" x14ac:dyDescent="0.25"/>
  <cols>
    <col min="3" max="3" width="19.28515625" customWidth="1"/>
    <col min="4" max="4" width="10.85546875" customWidth="1"/>
    <col min="5" max="5" width="15.7109375" customWidth="1"/>
    <col min="9" max="9" width="9.140625" style="3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98</v>
      </c>
    </row>
    <row r="4" spans="1:10" ht="18.75" x14ac:dyDescent="0.3">
      <c r="A4" s="3" t="s">
        <v>64</v>
      </c>
    </row>
    <row r="5" spans="1:10" ht="18.75" x14ac:dyDescent="0.3">
      <c r="A5" s="3" t="s">
        <v>57</v>
      </c>
    </row>
    <row r="6" spans="1:10" ht="18.75" x14ac:dyDescent="0.3">
      <c r="A6" s="3" t="s">
        <v>53</v>
      </c>
    </row>
    <row r="7" spans="1:10" ht="18.75" x14ac:dyDescent="0.3">
      <c r="A7" s="3" t="s">
        <v>59</v>
      </c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6" t="s">
        <v>8</v>
      </c>
      <c r="J10" s="6" t="s">
        <v>9</v>
      </c>
    </row>
    <row r="11" spans="1:10" ht="20.100000000000001" customHeight="1" x14ac:dyDescent="0.25">
      <c r="A11" s="45" t="s">
        <v>334</v>
      </c>
      <c r="B11" s="1" t="s">
        <v>94</v>
      </c>
      <c r="C11" s="1" t="s">
        <v>282</v>
      </c>
      <c r="D11" s="1" t="s">
        <v>283</v>
      </c>
      <c r="E11" s="1" t="s">
        <v>284</v>
      </c>
      <c r="F11" s="1" t="s">
        <v>285</v>
      </c>
      <c r="G11" s="1" t="s">
        <v>12</v>
      </c>
      <c r="H11" s="17">
        <v>215.5</v>
      </c>
      <c r="I11" s="40">
        <f>H11/340</f>
        <v>0.63382352941176467</v>
      </c>
      <c r="J11" s="17">
        <v>41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7"/>
  <sheetViews>
    <sheetView topLeftCell="A2" workbookViewId="0">
      <selection activeCell="A12" sqref="A12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3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119</v>
      </c>
    </row>
    <row r="4" spans="1:10" ht="18.75" x14ac:dyDescent="0.3">
      <c r="A4" s="3" t="s">
        <v>99</v>
      </c>
    </row>
    <row r="5" spans="1:10" ht="18.75" x14ac:dyDescent="0.3">
      <c r="A5" s="3" t="s">
        <v>60</v>
      </c>
    </row>
    <row r="6" spans="1:10" ht="18.75" x14ac:dyDescent="0.3">
      <c r="A6" s="3" t="s">
        <v>53</v>
      </c>
    </row>
    <row r="7" spans="1:10" ht="18.75" x14ac:dyDescent="0.3">
      <c r="A7" s="3" t="s">
        <v>59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9" t="s">
        <v>8</v>
      </c>
      <c r="J10" s="4" t="s">
        <v>9</v>
      </c>
    </row>
    <row r="11" spans="1:10" ht="20.100000000000001" customHeight="1" x14ac:dyDescent="0.25">
      <c r="A11" s="29" t="s">
        <v>331</v>
      </c>
      <c r="B11" s="17" t="s">
        <v>286</v>
      </c>
      <c r="C11" s="30" t="s">
        <v>290</v>
      </c>
      <c r="D11" s="17" t="s">
        <v>287</v>
      </c>
      <c r="E11" s="17" t="s">
        <v>288</v>
      </c>
      <c r="F11" s="17" t="s">
        <v>289</v>
      </c>
      <c r="G11" s="17" t="s">
        <v>14</v>
      </c>
      <c r="H11" s="38">
        <v>231.5</v>
      </c>
      <c r="I11" s="40">
        <f>H11/340</f>
        <v>0.68088235294117649</v>
      </c>
      <c r="J11" s="17">
        <v>15</v>
      </c>
    </row>
    <row r="12" spans="1:10" ht="20.100000000000001" customHeight="1" x14ac:dyDescent="0.25">
      <c r="A12" s="21" t="s">
        <v>311</v>
      </c>
      <c r="B12" s="17" t="s">
        <v>275</v>
      </c>
      <c r="C12" s="17" t="s">
        <v>276</v>
      </c>
      <c r="D12" s="17" t="s">
        <v>277</v>
      </c>
      <c r="E12" s="17" t="s">
        <v>278</v>
      </c>
      <c r="F12" s="17" t="s">
        <v>279</v>
      </c>
      <c r="G12" s="17" t="s">
        <v>14</v>
      </c>
      <c r="H12" s="38">
        <v>212</v>
      </c>
      <c r="I12" s="40">
        <f>H12/340</f>
        <v>0.62352941176470589</v>
      </c>
      <c r="J12" s="17">
        <v>13</v>
      </c>
    </row>
    <row r="13" spans="1:10" ht="20.100000000000001" customHeight="1" x14ac:dyDescent="0.25">
      <c r="A13" s="21"/>
      <c r="B13" s="17"/>
      <c r="C13" s="17"/>
      <c r="D13" s="17"/>
      <c r="E13" s="17"/>
      <c r="F13" s="17"/>
      <c r="G13" s="17"/>
      <c r="H13" s="38"/>
      <c r="I13" s="40"/>
      <c r="J13" s="17"/>
    </row>
    <row r="14" spans="1:10" ht="20.100000000000001" customHeight="1" x14ac:dyDescent="0.25">
      <c r="A14" s="21"/>
      <c r="B14" s="17"/>
      <c r="C14" s="17"/>
      <c r="D14" s="17"/>
      <c r="E14" s="17"/>
      <c r="F14" s="17"/>
      <c r="G14" s="17"/>
      <c r="H14" s="38"/>
      <c r="I14" s="40"/>
      <c r="J14" s="17"/>
    </row>
    <row r="15" spans="1:10" ht="20.100000000000001" customHeight="1" x14ac:dyDescent="0.25">
      <c r="A15" s="21"/>
      <c r="B15" s="17"/>
      <c r="C15" s="17"/>
      <c r="D15" s="17"/>
      <c r="E15" s="17"/>
      <c r="F15" s="17"/>
      <c r="G15" s="17"/>
      <c r="H15" s="1"/>
      <c r="I15" s="41"/>
      <c r="J15" s="1"/>
    </row>
    <row r="16" spans="1:10" ht="20.100000000000001" customHeight="1" x14ac:dyDescent="0.25">
      <c r="A16" s="21"/>
      <c r="B16" s="17"/>
      <c r="C16" s="17"/>
      <c r="D16" s="17"/>
      <c r="E16" s="17"/>
      <c r="F16" s="17"/>
      <c r="G16" s="17"/>
      <c r="H16" s="1"/>
      <c r="I16" s="41"/>
      <c r="J16" s="1"/>
    </row>
    <row r="17" spans="1:10" ht="20.100000000000001" customHeight="1" x14ac:dyDescent="0.25">
      <c r="A17" s="21"/>
      <c r="B17" s="17"/>
      <c r="C17" s="17"/>
      <c r="D17" s="17"/>
      <c r="E17" s="17"/>
      <c r="F17" s="17"/>
      <c r="G17" s="17"/>
      <c r="H17" s="1"/>
      <c r="I17" s="41"/>
      <c r="J17" s="1"/>
    </row>
  </sheetData>
  <sortState xmlns:xlrd2="http://schemas.microsoft.com/office/spreadsheetml/2017/richdata2" ref="A11:J12">
    <sortCondition ref="G11:G12"/>
    <sortCondition descending="1" ref="H11:H12"/>
  </sortState>
  <pageMargins left="0.7" right="0.7" top="0.75" bottom="0.75" header="0.3" footer="0.3"/>
  <pageSetup paperSize="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27544-AE33-4E9B-8393-246F0C97E114}">
  <dimension ref="A1:J12"/>
  <sheetViews>
    <sheetView workbookViewId="0">
      <selection activeCell="A11" sqref="A11"/>
    </sheetView>
  </sheetViews>
  <sheetFormatPr defaultRowHeight="15" x14ac:dyDescent="0.25"/>
  <cols>
    <col min="3" max="3" width="21.140625" customWidth="1"/>
    <col min="5" max="5" width="24" customWidth="1"/>
    <col min="9" max="9" width="9.140625" style="3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98</v>
      </c>
    </row>
    <row r="4" spans="1:10" ht="18.75" x14ac:dyDescent="0.3">
      <c r="A4" s="3" t="s">
        <v>99</v>
      </c>
    </row>
    <row r="5" spans="1:10" ht="18.75" x14ac:dyDescent="0.3">
      <c r="A5" s="3" t="s">
        <v>61</v>
      </c>
    </row>
    <row r="6" spans="1:10" ht="18.75" x14ac:dyDescent="0.3">
      <c r="A6" s="3" t="s">
        <v>336</v>
      </c>
    </row>
    <row r="7" spans="1:10" ht="18.75" x14ac:dyDescent="0.3">
      <c r="A7" s="3" t="s">
        <v>59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9" t="s">
        <v>8</v>
      </c>
      <c r="J10" s="4" t="s">
        <v>9</v>
      </c>
    </row>
    <row r="11" spans="1:10" ht="20.100000000000001" customHeight="1" x14ac:dyDescent="0.25">
      <c r="A11" s="21" t="s">
        <v>331</v>
      </c>
      <c r="B11" s="17" t="s">
        <v>291</v>
      </c>
      <c r="C11" s="17" t="s">
        <v>292</v>
      </c>
      <c r="D11" s="17" t="s">
        <v>287</v>
      </c>
      <c r="E11" s="17" t="s">
        <v>293</v>
      </c>
      <c r="F11" s="17" t="s">
        <v>294</v>
      </c>
      <c r="G11" s="17" t="s">
        <v>14</v>
      </c>
      <c r="H11" s="38">
        <v>231</v>
      </c>
      <c r="I11" s="40">
        <f>H11/340</f>
        <v>0.67941176470588238</v>
      </c>
      <c r="J11" s="17">
        <v>14</v>
      </c>
    </row>
    <row r="12" spans="1:10" ht="20.100000000000001" customHeight="1" x14ac:dyDescent="0.25">
      <c r="A12" s="21"/>
      <c r="B12" s="17"/>
      <c r="C12" s="17"/>
      <c r="D12" s="17"/>
      <c r="E12" s="17"/>
      <c r="F12" s="17"/>
      <c r="G12" s="17"/>
      <c r="H12" s="1"/>
      <c r="I12" s="41"/>
      <c r="J12" s="1"/>
    </row>
  </sheetData>
  <pageMargins left="0.7" right="0.7" top="0.75" bottom="0.75" header="0.3" footer="0.3"/>
  <pageSetup paperSize="9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0D0EE-9D86-44C4-BC95-23474753A0E2}">
  <dimension ref="A1:J12"/>
  <sheetViews>
    <sheetView workbookViewId="0">
      <selection activeCell="A11" sqref="A11"/>
    </sheetView>
  </sheetViews>
  <sheetFormatPr defaultRowHeight="15" x14ac:dyDescent="0.25"/>
  <cols>
    <col min="3" max="3" width="17" customWidth="1"/>
    <col min="5" max="5" width="27.42578125" customWidth="1"/>
  </cols>
  <sheetData>
    <row r="1" spans="1:10" ht="18.75" x14ac:dyDescent="0.3">
      <c r="A1" s="3" t="s">
        <v>16</v>
      </c>
      <c r="I1" s="34"/>
    </row>
    <row r="2" spans="1:10" ht="18.75" x14ac:dyDescent="0.3">
      <c r="A2" s="3" t="s">
        <v>10</v>
      </c>
      <c r="I2" s="34"/>
    </row>
    <row r="3" spans="1:10" ht="18.75" x14ac:dyDescent="0.3">
      <c r="A3" s="3" t="s">
        <v>98</v>
      </c>
      <c r="I3" s="34"/>
    </row>
    <row r="4" spans="1:10" ht="18.75" x14ac:dyDescent="0.3">
      <c r="A4" s="3" t="s">
        <v>99</v>
      </c>
      <c r="I4" s="34"/>
    </row>
    <row r="5" spans="1:10" ht="18.75" x14ac:dyDescent="0.3">
      <c r="A5" s="3" t="s">
        <v>295</v>
      </c>
      <c r="I5" s="34"/>
    </row>
    <row r="6" spans="1:10" ht="18.75" x14ac:dyDescent="0.3">
      <c r="A6" s="3" t="s">
        <v>309</v>
      </c>
      <c r="I6" s="34"/>
    </row>
    <row r="7" spans="1:10" ht="18.75" x14ac:dyDescent="0.3">
      <c r="A7" s="3" t="s">
        <v>76</v>
      </c>
      <c r="I7" s="34"/>
    </row>
    <row r="8" spans="1:10" x14ac:dyDescent="0.25">
      <c r="I8" s="34"/>
    </row>
    <row r="9" spans="1:10" x14ac:dyDescent="0.25">
      <c r="I9" s="34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6" t="s">
        <v>8</v>
      </c>
      <c r="J10" s="6" t="s">
        <v>9</v>
      </c>
    </row>
    <row r="11" spans="1:10" ht="20.100000000000001" customHeight="1" x14ac:dyDescent="0.25">
      <c r="A11" s="43" t="s">
        <v>331</v>
      </c>
      <c r="B11" s="1" t="s">
        <v>178</v>
      </c>
      <c r="C11" s="1" t="s">
        <v>179</v>
      </c>
      <c r="D11" s="1" t="s">
        <v>180</v>
      </c>
      <c r="E11" s="1" t="s">
        <v>181</v>
      </c>
      <c r="F11" s="1" t="s">
        <v>182</v>
      </c>
      <c r="G11" s="1" t="s">
        <v>14</v>
      </c>
      <c r="H11" s="17">
        <v>119.5</v>
      </c>
      <c r="I11" s="40">
        <f>H11/180</f>
        <v>0.66388888888888886</v>
      </c>
      <c r="J11" s="17">
        <v>61</v>
      </c>
    </row>
    <row r="12" spans="1:10" ht="20.100000000000001" customHeight="1" x14ac:dyDescent="0.25">
      <c r="A12" s="21"/>
      <c r="B12" s="17"/>
      <c r="C12" s="17"/>
      <c r="D12" s="17"/>
      <c r="E12" s="17"/>
      <c r="F12" s="17"/>
      <c r="G12" s="17"/>
      <c r="H12" s="1"/>
      <c r="I12" s="41"/>
      <c r="J12" s="1"/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EFA2-2ACC-423F-94A7-2FA80EC67A1F}">
  <dimension ref="A1:J13"/>
  <sheetViews>
    <sheetView workbookViewId="0">
      <selection activeCell="A13" sqref="A13"/>
    </sheetView>
  </sheetViews>
  <sheetFormatPr defaultRowHeight="15" x14ac:dyDescent="0.25"/>
  <cols>
    <col min="3" max="3" width="20.5703125" customWidth="1"/>
    <col min="5" max="5" width="27.5703125" customWidth="1"/>
    <col min="9" max="9" width="9.140625" style="3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98</v>
      </c>
    </row>
    <row r="4" spans="1:10" ht="18.75" x14ac:dyDescent="0.3">
      <c r="A4" s="3" t="s">
        <v>99</v>
      </c>
    </row>
    <row r="5" spans="1:10" ht="18.75" x14ac:dyDescent="0.3">
      <c r="A5" s="3" t="s">
        <v>96</v>
      </c>
    </row>
    <row r="6" spans="1:10" ht="18.75" x14ac:dyDescent="0.3">
      <c r="A6" s="3" t="s">
        <v>309</v>
      </c>
    </row>
    <row r="7" spans="1:10" ht="18.75" x14ac:dyDescent="0.3">
      <c r="A7" s="3" t="s">
        <v>76</v>
      </c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9" t="s">
        <v>8</v>
      </c>
      <c r="J10" s="4" t="s">
        <v>9</v>
      </c>
    </row>
    <row r="11" spans="1:10" ht="20.100000000000001" customHeight="1" x14ac:dyDescent="0.25">
      <c r="A11" s="17" t="s">
        <v>334</v>
      </c>
      <c r="B11" s="17" t="s">
        <v>31</v>
      </c>
      <c r="C11" s="17" t="s">
        <v>301</v>
      </c>
      <c r="D11" s="17" t="s">
        <v>302</v>
      </c>
      <c r="E11" s="17" t="s">
        <v>303</v>
      </c>
      <c r="F11" s="17" t="s">
        <v>304</v>
      </c>
      <c r="G11" s="17" t="s">
        <v>12</v>
      </c>
      <c r="H11" s="1">
        <v>132.5</v>
      </c>
      <c r="I11" s="41">
        <v>0.73609999999999998</v>
      </c>
      <c r="J11" s="1">
        <v>70</v>
      </c>
    </row>
    <row r="12" spans="1:10" ht="20.100000000000001" customHeight="1" x14ac:dyDescent="0.25">
      <c r="A12" s="17" t="s">
        <v>331</v>
      </c>
      <c r="B12" s="17" t="s">
        <v>40</v>
      </c>
      <c r="C12" s="17" t="s">
        <v>297</v>
      </c>
      <c r="D12" s="17" t="s">
        <v>298</v>
      </c>
      <c r="E12" s="17" t="s">
        <v>299</v>
      </c>
      <c r="F12" s="17" t="s">
        <v>300</v>
      </c>
      <c r="G12" s="17" t="s">
        <v>14</v>
      </c>
      <c r="H12" s="1">
        <v>125</v>
      </c>
      <c r="I12" s="41">
        <f>H12/180</f>
        <v>0.69444444444444442</v>
      </c>
      <c r="J12" s="1">
        <v>64</v>
      </c>
    </row>
    <row r="13" spans="1:10" ht="20.100000000000001" customHeight="1" x14ac:dyDescent="0.25">
      <c r="A13" s="30" t="s">
        <v>311</v>
      </c>
      <c r="B13" s="17" t="s">
        <v>35</v>
      </c>
      <c r="C13" s="17" t="s">
        <v>296</v>
      </c>
      <c r="D13" s="17" t="s">
        <v>188</v>
      </c>
      <c r="E13" s="17" t="s">
        <v>189</v>
      </c>
      <c r="F13" s="17" t="s">
        <v>190</v>
      </c>
      <c r="G13" s="17" t="s">
        <v>14</v>
      </c>
      <c r="H13" s="1">
        <v>121.5</v>
      </c>
      <c r="I13" s="41">
        <f>H13/180</f>
        <v>0.67500000000000004</v>
      </c>
      <c r="J13" s="1">
        <v>62.5</v>
      </c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F10E-D09E-408B-B2B3-7317DDC852DC}">
  <dimension ref="A1:J13"/>
  <sheetViews>
    <sheetView workbookViewId="0">
      <selection activeCell="A13" sqref="A13"/>
    </sheetView>
  </sheetViews>
  <sheetFormatPr defaultRowHeight="15" x14ac:dyDescent="0.25"/>
  <cols>
    <col min="3" max="3" width="20.85546875" customWidth="1"/>
    <col min="5" max="5" width="28.7109375" customWidth="1"/>
  </cols>
  <sheetData>
    <row r="1" spans="1:10" ht="18.75" x14ac:dyDescent="0.3">
      <c r="A1" s="3" t="s">
        <v>16</v>
      </c>
      <c r="I1" s="34"/>
    </row>
    <row r="2" spans="1:10" ht="18.75" x14ac:dyDescent="0.3">
      <c r="A2" s="3" t="s">
        <v>10</v>
      </c>
      <c r="I2" s="34"/>
    </row>
    <row r="3" spans="1:10" ht="18.75" x14ac:dyDescent="0.3">
      <c r="A3" s="3" t="s">
        <v>119</v>
      </c>
      <c r="I3" s="34"/>
    </row>
    <row r="4" spans="1:10" ht="18.75" x14ac:dyDescent="0.3">
      <c r="A4" s="3" t="s">
        <v>99</v>
      </c>
      <c r="I4" s="34"/>
    </row>
    <row r="5" spans="1:10" ht="18.75" x14ac:dyDescent="0.3">
      <c r="A5" s="3" t="s">
        <v>97</v>
      </c>
      <c r="I5" s="34"/>
    </row>
    <row r="6" spans="1:10" ht="18.75" x14ac:dyDescent="0.3">
      <c r="A6" s="3" t="s">
        <v>332</v>
      </c>
      <c r="I6" s="34"/>
    </row>
    <row r="7" spans="1:10" ht="18.75" x14ac:dyDescent="0.3">
      <c r="A7" s="3" t="s">
        <v>59</v>
      </c>
      <c r="I7" s="34"/>
    </row>
    <row r="8" spans="1:10" x14ac:dyDescent="0.25">
      <c r="I8" s="34"/>
    </row>
    <row r="9" spans="1:10" x14ac:dyDescent="0.25">
      <c r="I9" s="34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6" t="s">
        <v>8</v>
      </c>
      <c r="J10" s="6" t="s">
        <v>9</v>
      </c>
    </row>
    <row r="11" spans="1:10" ht="20.100000000000001" customHeight="1" x14ac:dyDescent="0.25">
      <c r="A11" s="17" t="s">
        <v>331</v>
      </c>
      <c r="B11" s="17" t="s">
        <v>31</v>
      </c>
      <c r="C11" s="17" t="s">
        <v>301</v>
      </c>
      <c r="D11" s="17" t="s">
        <v>302</v>
      </c>
      <c r="E11" s="17" t="s">
        <v>303</v>
      </c>
      <c r="F11" s="17" t="s">
        <v>304</v>
      </c>
      <c r="G11" s="17" t="s">
        <v>14</v>
      </c>
      <c r="H11" s="17">
        <v>183</v>
      </c>
      <c r="I11" s="40">
        <f>H11/260</f>
        <v>0.7038461538461539</v>
      </c>
      <c r="J11" s="17">
        <v>96.5</v>
      </c>
    </row>
    <row r="12" spans="1:10" ht="20.100000000000001" customHeight="1" x14ac:dyDescent="0.25">
      <c r="A12" s="17" t="s">
        <v>311</v>
      </c>
      <c r="B12" s="17" t="s">
        <v>23</v>
      </c>
      <c r="C12" s="17" t="s">
        <v>234</v>
      </c>
      <c r="D12" s="17" t="s">
        <v>235</v>
      </c>
      <c r="E12" s="17" t="s">
        <v>236</v>
      </c>
      <c r="F12" s="17" t="s">
        <v>237</v>
      </c>
      <c r="G12" s="17" t="s">
        <v>14</v>
      </c>
      <c r="H12" s="17">
        <v>175</v>
      </c>
      <c r="I12" s="40">
        <f>H12/260</f>
        <v>0.67307692307692313</v>
      </c>
      <c r="J12" s="17">
        <v>88</v>
      </c>
    </row>
    <row r="13" spans="1:10" ht="20.100000000000001" customHeight="1" x14ac:dyDescent="0.25">
      <c r="A13" s="17" t="s">
        <v>318</v>
      </c>
      <c r="B13" s="17" t="s">
        <v>37</v>
      </c>
      <c r="C13" s="17" t="s">
        <v>249</v>
      </c>
      <c r="D13" s="17" t="s">
        <v>250</v>
      </c>
      <c r="E13" s="17" t="s">
        <v>251</v>
      </c>
      <c r="F13" s="17" t="s">
        <v>252</v>
      </c>
      <c r="G13" s="17" t="s">
        <v>13</v>
      </c>
      <c r="H13" s="17">
        <v>196</v>
      </c>
      <c r="I13" s="40">
        <f>H13/260</f>
        <v>0.75384615384615383</v>
      </c>
      <c r="J13" s="17">
        <v>103</v>
      </c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EC56-E057-4711-91C6-6FD4805A84D9}">
  <dimension ref="A1:J16"/>
  <sheetViews>
    <sheetView workbookViewId="0">
      <selection activeCell="A11" sqref="A11"/>
    </sheetView>
  </sheetViews>
  <sheetFormatPr defaultRowHeight="15" x14ac:dyDescent="0.25"/>
  <cols>
    <col min="3" max="3" width="18" customWidth="1"/>
    <col min="5" max="5" width="16.140625" customWidth="1"/>
    <col min="9" max="9" width="9.140625" style="3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119</v>
      </c>
    </row>
    <row r="4" spans="1:10" ht="18.75" x14ac:dyDescent="0.3">
      <c r="A4" s="3" t="s">
        <v>99</v>
      </c>
    </row>
    <row r="5" spans="1:10" ht="18.75" x14ac:dyDescent="0.3">
      <c r="A5" s="3" t="s">
        <v>305</v>
      </c>
    </row>
    <row r="6" spans="1:10" ht="18.75" x14ac:dyDescent="0.3">
      <c r="A6" s="3" t="s">
        <v>92</v>
      </c>
    </row>
    <row r="7" spans="1:10" ht="18.75" x14ac:dyDescent="0.3">
      <c r="A7" s="3" t="s">
        <v>59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6" t="s">
        <v>8</v>
      </c>
      <c r="J10" s="6" t="s">
        <v>9</v>
      </c>
    </row>
    <row r="11" spans="1:10" ht="20.100000000000001" customHeight="1" x14ac:dyDescent="0.25">
      <c r="A11" s="17" t="s">
        <v>318</v>
      </c>
      <c r="B11" s="17" t="s">
        <v>259</v>
      </c>
      <c r="C11" s="17" t="s">
        <v>260</v>
      </c>
      <c r="D11" s="17" t="s">
        <v>261</v>
      </c>
      <c r="E11" s="17" t="s">
        <v>262</v>
      </c>
      <c r="F11" s="17" t="s">
        <v>263</v>
      </c>
      <c r="G11" s="17" t="s">
        <v>13</v>
      </c>
      <c r="H11" s="17">
        <v>196</v>
      </c>
      <c r="I11" s="40">
        <v>0.65329999999999999</v>
      </c>
      <c r="J11" s="17">
        <v>95.5</v>
      </c>
    </row>
    <row r="12" spans="1:10" ht="20.100000000000001" customHeight="1" x14ac:dyDescent="0.25">
      <c r="A12" s="17"/>
      <c r="B12" s="17"/>
      <c r="C12" s="17"/>
      <c r="D12" s="17"/>
      <c r="E12" s="17"/>
      <c r="F12" s="17"/>
      <c r="G12" s="17"/>
      <c r="H12" s="17"/>
      <c r="I12" s="40"/>
      <c r="J12" s="17"/>
    </row>
    <row r="13" spans="1:10" ht="20.100000000000001" customHeight="1" x14ac:dyDescent="0.25">
      <c r="A13" s="17"/>
      <c r="B13" s="17"/>
      <c r="C13" s="17"/>
      <c r="D13" s="17"/>
      <c r="E13" s="17"/>
      <c r="F13" s="17"/>
      <c r="G13" s="17"/>
      <c r="H13" s="17"/>
      <c r="I13" s="40"/>
      <c r="J13" s="17"/>
    </row>
    <row r="14" spans="1:10" ht="20.100000000000001" customHeight="1" x14ac:dyDescent="0.25">
      <c r="A14" s="17"/>
      <c r="B14" s="17"/>
      <c r="C14" s="17"/>
      <c r="D14" s="17"/>
      <c r="E14" s="17"/>
      <c r="F14" s="17"/>
      <c r="G14" s="17"/>
      <c r="H14" s="17"/>
      <c r="I14" s="40"/>
      <c r="J14" s="17"/>
    </row>
    <row r="15" spans="1:10" ht="20.100000000000001" customHeight="1" x14ac:dyDescent="0.25">
      <c r="A15" s="17"/>
      <c r="B15" s="17"/>
      <c r="C15" s="17"/>
      <c r="D15" s="17"/>
      <c r="E15" s="17"/>
      <c r="F15" s="17"/>
      <c r="G15" s="17"/>
      <c r="H15" s="17"/>
      <c r="I15" s="40"/>
      <c r="J15" s="17"/>
    </row>
    <row r="16" spans="1:10" ht="20.100000000000001" customHeight="1" x14ac:dyDescent="0.25">
      <c r="A16" s="17"/>
      <c r="B16" s="17"/>
      <c r="C16" s="17"/>
      <c r="D16" s="17"/>
      <c r="E16" s="17"/>
      <c r="F16" s="17"/>
      <c r="G16" s="17"/>
      <c r="H16" s="17"/>
      <c r="I16" s="40"/>
      <c r="J16" s="17"/>
    </row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F8EC4-2FF0-4F59-911D-3693A0473C45}">
  <dimension ref="A1:J14"/>
  <sheetViews>
    <sheetView workbookViewId="0">
      <selection activeCell="A11" sqref="A11"/>
    </sheetView>
  </sheetViews>
  <sheetFormatPr defaultRowHeight="15" x14ac:dyDescent="0.25"/>
  <cols>
    <col min="3" max="3" width="18.85546875" customWidth="1"/>
    <col min="5" max="5" width="22.85546875" customWidth="1"/>
    <col min="9" max="9" width="9.140625" style="3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119</v>
      </c>
    </row>
    <row r="4" spans="1:10" ht="18.75" x14ac:dyDescent="0.3">
      <c r="A4" s="3" t="s">
        <v>99</v>
      </c>
    </row>
    <row r="5" spans="1:10" ht="18.75" x14ac:dyDescent="0.3">
      <c r="A5" s="3" t="s">
        <v>306</v>
      </c>
    </row>
    <row r="6" spans="1:10" ht="18.75" x14ac:dyDescent="0.3">
      <c r="A6" s="3" t="s">
        <v>92</v>
      </c>
    </row>
    <row r="7" spans="1:10" ht="18.75" x14ac:dyDescent="0.3">
      <c r="A7" s="3" t="s">
        <v>59</v>
      </c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6" t="s">
        <v>8</v>
      </c>
      <c r="J10" s="6" t="s">
        <v>9</v>
      </c>
    </row>
    <row r="11" spans="1:10" ht="20.100000000000001" customHeight="1" x14ac:dyDescent="0.25">
      <c r="A11" s="17" t="s">
        <v>318</v>
      </c>
      <c r="B11" s="17" t="s">
        <v>307</v>
      </c>
      <c r="C11" s="17" t="s">
        <v>70</v>
      </c>
      <c r="D11" s="17" t="s">
        <v>71</v>
      </c>
      <c r="E11" s="17" t="s">
        <v>72</v>
      </c>
      <c r="F11" s="17" t="s">
        <v>73</v>
      </c>
      <c r="G11" s="17" t="s">
        <v>13</v>
      </c>
      <c r="H11" s="17">
        <v>197</v>
      </c>
      <c r="I11" s="40">
        <f>H11/300</f>
        <v>0.65666666666666662</v>
      </c>
      <c r="J11" s="17">
        <v>99</v>
      </c>
    </row>
    <row r="12" spans="1:10" ht="20.100000000000001" customHeight="1" x14ac:dyDescent="0.25">
      <c r="A12" s="17"/>
      <c r="B12" s="17"/>
      <c r="C12" s="17"/>
      <c r="D12" s="17"/>
      <c r="E12" s="17"/>
      <c r="F12" s="17"/>
      <c r="G12" s="17"/>
      <c r="H12" s="17"/>
      <c r="I12" s="40"/>
      <c r="J12" s="17"/>
    </row>
    <row r="13" spans="1:10" ht="20.100000000000001" customHeight="1" x14ac:dyDescent="0.25">
      <c r="A13" s="17"/>
      <c r="B13" s="17"/>
      <c r="C13" s="17"/>
      <c r="D13" s="17"/>
      <c r="E13" s="17"/>
      <c r="F13" s="17"/>
      <c r="G13" s="17"/>
      <c r="H13" s="17"/>
      <c r="I13" s="40"/>
      <c r="J13" s="17"/>
    </row>
    <row r="14" spans="1:10" ht="20.100000000000001" customHeight="1" x14ac:dyDescent="0.25">
      <c r="A14" s="17"/>
      <c r="B14" s="17"/>
      <c r="C14" s="17"/>
      <c r="D14" s="17"/>
      <c r="E14" s="17"/>
      <c r="F14" s="17"/>
      <c r="G14" s="17"/>
      <c r="H14" s="17"/>
      <c r="I14" s="40"/>
      <c r="J14" s="17"/>
    </row>
  </sheetData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6C23D-D166-4A0C-90C8-8867CB7BCD36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"/>
  <sheetViews>
    <sheetView topLeftCell="A6" workbookViewId="0">
      <selection activeCell="A21" sqref="A21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34" bestFit="1" customWidth="1"/>
    <col min="11" max="11" width="12.140625" customWidth="1"/>
  </cols>
  <sheetData>
    <row r="1" spans="1:12" ht="18.75" x14ac:dyDescent="0.3">
      <c r="A1" s="3" t="s">
        <v>16</v>
      </c>
    </row>
    <row r="2" spans="1:12" ht="18.75" x14ac:dyDescent="0.3">
      <c r="A2" s="3" t="s">
        <v>10</v>
      </c>
    </row>
    <row r="3" spans="1:12" ht="18.75" x14ac:dyDescent="0.3">
      <c r="A3" s="3" t="s">
        <v>119</v>
      </c>
    </row>
    <row r="4" spans="1:12" ht="18.75" x14ac:dyDescent="0.3">
      <c r="A4" s="3" t="s">
        <v>99</v>
      </c>
    </row>
    <row r="5" spans="1:12" ht="18.75" x14ac:dyDescent="0.3">
      <c r="A5" s="3" t="s">
        <v>17</v>
      </c>
    </row>
    <row r="6" spans="1:12" ht="18.75" x14ac:dyDescent="0.3">
      <c r="A6" s="3" t="s">
        <v>18</v>
      </c>
    </row>
    <row r="7" spans="1:12" ht="18.75" x14ac:dyDescent="0.3">
      <c r="A7" s="3" t="s">
        <v>76</v>
      </c>
    </row>
    <row r="9" spans="1:12" x14ac:dyDescent="0.25">
      <c r="A9" s="2"/>
      <c r="B9" s="2"/>
      <c r="C9" s="2"/>
      <c r="D9" s="2"/>
      <c r="E9" s="2"/>
      <c r="F9" s="2"/>
      <c r="G9" s="2"/>
      <c r="H9" s="2"/>
      <c r="I9" s="35"/>
      <c r="J9" s="2"/>
    </row>
    <row r="10" spans="1:12" ht="15.75" x14ac:dyDescent="0.25">
      <c r="A10" s="6" t="s">
        <v>63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6" t="s">
        <v>8</v>
      </c>
      <c r="J10" s="6" t="s">
        <v>9</v>
      </c>
    </row>
    <row r="11" spans="1:12" ht="20.100000000000001" customHeight="1" x14ac:dyDescent="0.25">
      <c r="A11" s="17" t="s">
        <v>315</v>
      </c>
      <c r="B11" s="17" t="s">
        <v>87</v>
      </c>
      <c r="C11" s="17" t="s">
        <v>101</v>
      </c>
      <c r="D11" s="17" t="s">
        <v>102</v>
      </c>
      <c r="E11" s="17" t="s">
        <v>103</v>
      </c>
      <c r="F11" s="17">
        <v>1942853</v>
      </c>
      <c r="G11" s="17" t="s">
        <v>14</v>
      </c>
      <c r="H11" s="19">
        <v>167.5</v>
      </c>
      <c r="I11" s="37">
        <f>H11/240</f>
        <v>0.69791666666666663</v>
      </c>
      <c r="J11" s="19">
        <v>71</v>
      </c>
    </row>
    <row r="12" spans="1:12" ht="20.100000000000001" customHeight="1" x14ac:dyDescent="0.25">
      <c r="A12" s="30" t="s">
        <v>316</v>
      </c>
      <c r="B12" s="17" t="s">
        <v>93</v>
      </c>
      <c r="C12" s="17" t="s">
        <v>101</v>
      </c>
      <c r="D12" s="17" t="s">
        <v>102</v>
      </c>
      <c r="E12" s="17" t="s">
        <v>120</v>
      </c>
      <c r="F12" s="17" t="s">
        <v>121</v>
      </c>
      <c r="G12" s="17" t="s">
        <v>14</v>
      </c>
      <c r="H12" s="19">
        <v>161.5</v>
      </c>
      <c r="I12" s="37">
        <f>H12/240</f>
        <v>0.67291666666666672</v>
      </c>
      <c r="J12" s="19">
        <v>68</v>
      </c>
      <c r="L12" t="s">
        <v>75</v>
      </c>
    </row>
    <row r="13" spans="1:12" ht="20.100000000000001" customHeight="1" x14ac:dyDescent="0.25">
      <c r="A13" s="17" t="s">
        <v>312</v>
      </c>
      <c r="B13" s="17" t="s">
        <v>41</v>
      </c>
      <c r="C13" s="17" t="s">
        <v>111</v>
      </c>
      <c r="D13" s="17" t="s">
        <v>112</v>
      </c>
      <c r="E13" s="17" t="s">
        <v>113</v>
      </c>
      <c r="F13" s="17" t="s">
        <v>114</v>
      </c>
      <c r="G13" s="17" t="s">
        <v>14</v>
      </c>
      <c r="H13" s="19">
        <v>161.5</v>
      </c>
      <c r="I13" s="37">
        <f>H13/240</f>
        <v>0.67291666666666672</v>
      </c>
      <c r="J13" s="19">
        <v>67</v>
      </c>
    </row>
    <row r="14" spans="1:12" ht="20.100000000000001" customHeight="1" x14ac:dyDescent="0.25">
      <c r="A14" s="17" t="s">
        <v>313</v>
      </c>
      <c r="B14" s="17" t="s">
        <v>104</v>
      </c>
      <c r="C14" s="17" t="s">
        <v>79</v>
      </c>
      <c r="D14" s="17" t="s">
        <v>80</v>
      </c>
      <c r="E14" s="17" t="s">
        <v>105</v>
      </c>
      <c r="F14" s="17" t="s">
        <v>106</v>
      </c>
      <c r="G14" s="17" t="s">
        <v>14</v>
      </c>
      <c r="H14" s="19">
        <v>159.5</v>
      </c>
      <c r="I14" s="37">
        <f>H14/240</f>
        <v>0.6645833333333333</v>
      </c>
      <c r="J14" s="19">
        <v>66</v>
      </c>
    </row>
    <row r="15" spans="1:12" ht="20.100000000000001" customHeight="1" x14ac:dyDescent="0.25">
      <c r="A15" s="17" t="s">
        <v>314</v>
      </c>
      <c r="B15" s="17" t="s">
        <v>45</v>
      </c>
      <c r="C15" s="17" t="s">
        <v>115</v>
      </c>
      <c r="D15" s="17" t="s">
        <v>116</v>
      </c>
      <c r="E15" s="17" t="s">
        <v>117</v>
      </c>
      <c r="F15" s="17" t="s">
        <v>118</v>
      </c>
      <c r="G15" s="17" t="s">
        <v>14</v>
      </c>
      <c r="H15" s="19">
        <v>156</v>
      </c>
      <c r="I15" s="37">
        <f>H15/240</f>
        <v>0.65</v>
      </c>
      <c r="J15" s="19">
        <v>66</v>
      </c>
    </row>
    <row r="16" spans="1:12" ht="20.100000000000001" customHeight="1" x14ac:dyDescent="0.25">
      <c r="A16" s="17" t="s">
        <v>317</v>
      </c>
      <c r="B16" s="17" t="s">
        <v>49</v>
      </c>
      <c r="C16" s="17" t="s">
        <v>126</v>
      </c>
      <c r="D16" s="17" t="s">
        <v>127</v>
      </c>
      <c r="E16" s="17" t="s">
        <v>128</v>
      </c>
      <c r="F16" s="17" t="s">
        <v>129</v>
      </c>
      <c r="G16" s="17" t="s">
        <v>14</v>
      </c>
      <c r="H16" s="19">
        <v>154</v>
      </c>
      <c r="I16" s="37">
        <f>H16/240</f>
        <v>0.64166666666666672</v>
      </c>
      <c r="J16" s="19">
        <v>66</v>
      </c>
    </row>
    <row r="17" spans="1:10" ht="20.100000000000001" customHeight="1" x14ac:dyDescent="0.25">
      <c r="A17" s="17" t="s">
        <v>318</v>
      </c>
      <c r="B17" s="17" t="s">
        <v>138</v>
      </c>
      <c r="C17" s="17" t="s">
        <v>139</v>
      </c>
      <c r="D17" s="17" t="s">
        <v>140</v>
      </c>
      <c r="E17" s="17" t="s">
        <v>141</v>
      </c>
      <c r="F17" s="17" t="s">
        <v>142</v>
      </c>
      <c r="G17" s="17" t="s">
        <v>13</v>
      </c>
      <c r="H17" s="19">
        <v>154</v>
      </c>
      <c r="I17" s="37">
        <f>H17/240</f>
        <v>0.64166666666666672</v>
      </c>
      <c r="J17" s="19">
        <v>65</v>
      </c>
    </row>
    <row r="18" spans="1:10" ht="20.100000000000001" customHeight="1" x14ac:dyDescent="0.25">
      <c r="A18" s="17" t="s">
        <v>319</v>
      </c>
      <c r="B18" s="17" t="s">
        <v>34</v>
      </c>
      <c r="C18" s="17" t="s">
        <v>134</v>
      </c>
      <c r="D18" s="17" t="s">
        <v>135</v>
      </c>
      <c r="E18" s="17" t="s">
        <v>136</v>
      </c>
      <c r="F18" s="17" t="s">
        <v>137</v>
      </c>
      <c r="G18" s="17" t="s">
        <v>13</v>
      </c>
      <c r="H18" s="19">
        <v>151</v>
      </c>
      <c r="I18" s="37">
        <f>H18/240</f>
        <v>0.62916666666666665</v>
      </c>
      <c r="J18" s="19">
        <v>61</v>
      </c>
    </row>
    <row r="19" spans="1:10" ht="20.100000000000001" customHeight="1" x14ac:dyDescent="0.25">
      <c r="A19" s="17" t="s">
        <v>320</v>
      </c>
      <c r="B19" s="17" t="s">
        <v>24</v>
      </c>
      <c r="C19" s="17" t="s">
        <v>122</v>
      </c>
      <c r="D19" s="17" t="s">
        <v>123</v>
      </c>
      <c r="E19" s="17" t="s">
        <v>124</v>
      </c>
      <c r="F19" s="17" t="s">
        <v>125</v>
      </c>
      <c r="G19" s="17" t="s">
        <v>13</v>
      </c>
      <c r="H19" s="19">
        <v>150.5</v>
      </c>
      <c r="I19" s="37">
        <f>H19/240</f>
        <v>0.62708333333333333</v>
      </c>
      <c r="J19" s="19">
        <v>62</v>
      </c>
    </row>
    <row r="20" spans="1:10" ht="20.100000000000001" customHeight="1" x14ac:dyDescent="0.25">
      <c r="A20" s="17" t="s">
        <v>321</v>
      </c>
      <c r="B20" s="17" t="s">
        <v>38</v>
      </c>
      <c r="C20" s="17" t="s">
        <v>130</v>
      </c>
      <c r="D20" s="17" t="s">
        <v>131</v>
      </c>
      <c r="E20" s="17" t="s">
        <v>132</v>
      </c>
      <c r="F20" s="17" t="s">
        <v>133</v>
      </c>
      <c r="G20" s="17" t="s">
        <v>13</v>
      </c>
      <c r="H20" s="19">
        <v>150</v>
      </c>
      <c r="I20" s="37">
        <f>H20/240</f>
        <v>0.625</v>
      </c>
      <c r="J20" s="19">
        <v>64</v>
      </c>
    </row>
    <row r="21" spans="1:10" ht="20.100000000000001" customHeight="1" x14ac:dyDescent="0.25">
      <c r="A21" s="17" t="s">
        <v>143</v>
      </c>
      <c r="B21" s="17" t="s">
        <v>46</v>
      </c>
      <c r="C21" s="17" t="s">
        <v>107</v>
      </c>
      <c r="D21" s="17" t="s">
        <v>108</v>
      </c>
      <c r="E21" s="17" t="s">
        <v>109</v>
      </c>
      <c r="F21" s="17" t="s">
        <v>110</v>
      </c>
      <c r="G21" s="17" t="s">
        <v>14</v>
      </c>
      <c r="H21" s="19" t="s">
        <v>308</v>
      </c>
      <c r="I21" s="37" t="s">
        <v>308</v>
      </c>
      <c r="J21" s="19" t="s">
        <v>308</v>
      </c>
    </row>
  </sheetData>
  <sortState xmlns:xlrd2="http://schemas.microsoft.com/office/spreadsheetml/2017/richdata2" ref="A11:J20">
    <sortCondition ref="G11:G20" customList="Gold,Silver,Bronze"/>
    <sortCondition descending="1" ref="H11:H20"/>
    <sortCondition descending="1" ref="J11:J20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topLeftCell="A7" workbookViewId="0">
      <selection activeCell="A22" sqref="A22"/>
    </sheetView>
  </sheetViews>
  <sheetFormatPr defaultRowHeight="15" x14ac:dyDescent="0.25"/>
  <cols>
    <col min="3" max="3" width="22.140625" customWidth="1"/>
    <col min="4" max="4" width="12.140625" customWidth="1"/>
    <col min="5" max="5" width="25.7109375" customWidth="1"/>
    <col min="9" max="9" width="9.140625" style="34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119</v>
      </c>
    </row>
    <row r="4" spans="1:10" ht="18.75" x14ac:dyDescent="0.3">
      <c r="A4" s="3" t="s">
        <v>144</v>
      </c>
    </row>
    <row r="5" spans="1:10" ht="18.75" x14ac:dyDescent="0.3">
      <c r="A5" s="3" t="s">
        <v>68</v>
      </c>
    </row>
    <row r="6" spans="1:10" ht="18.75" x14ac:dyDescent="0.3">
      <c r="A6" s="3" t="s">
        <v>18</v>
      </c>
    </row>
    <row r="7" spans="1:10" ht="18.75" x14ac:dyDescent="0.3">
      <c r="A7" s="3" t="s">
        <v>65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5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6" t="s">
        <v>8</v>
      </c>
      <c r="J10" s="6" t="s">
        <v>9</v>
      </c>
    </row>
    <row r="11" spans="1:10" ht="20.100000000000001" customHeight="1" x14ac:dyDescent="0.25">
      <c r="A11" s="17" t="s">
        <v>310</v>
      </c>
      <c r="B11" s="17" t="s">
        <v>32</v>
      </c>
      <c r="C11" s="17" t="s">
        <v>158</v>
      </c>
      <c r="D11" s="17" t="s">
        <v>159</v>
      </c>
      <c r="E11" s="17" t="s">
        <v>160</v>
      </c>
      <c r="F11" s="17" t="s">
        <v>161</v>
      </c>
      <c r="G11" s="17" t="s">
        <v>14</v>
      </c>
      <c r="H11" s="17">
        <v>165</v>
      </c>
      <c r="I11" s="40">
        <f>H11/240</f>
        <v>0.6875</v>
      </c>
      <c r="J11" s="17">
        <v>41</v>
      </c>
    </row>
    <row r="12" spans="1:10" ht="20.100000000000001" customHeight="1" x14ac:dyDescent="0.25">
      <c r="A12" s="21" t="s">
        <v>311</v>
      </c>
      <c r="B12" s="17" t="s">
        <v>145</v>
      </c>
      <c r="C12" s="17" t="s">
        <v>146</v>
      </c>
      <c r="D12" s="17" t="s">
        <v>147</v>
      </c>
      <c r="E12" s="17" t="s">
        <v>148</v>
      </c>
      <c r="F12" s="17" t="s">
        <v>149</v>
      </c>
      <c r="G12" s="17" t="s">
        <v>14</v>
      </c>
      <c r="H12" s="17">
        <v>155</v>
      </c>
      <c r="I12" s="40">
        <f>H12/240</f>
        <v>0.64583333333333337</v>
      </c>
      <c r="J12" s="17">
        <v>39.5</v>
      </c>
    </row>
    <row r="13" spans="1:10" ht="20.100000000000001" customHeight="1" x14ac:dyDescent="0.25">
      <c r="A13" s="17" t="s">
        <v>312</v>
      </c>
      <c r="B13" s="17" t="s">
        <v>178</v>
      </c>
      <c r="C13" s="17" t="s">
        <v>179</v>
      </c>
      <c r="D13" s="17" t="s">
        <v>180</v>
      </c>
      <c r="E13" s="17" t="s">
        <v>181</v>
      </c>
      <c r="F13" s="17" t="s">
        <v>182</v>
      </c>
      <c r="G13" s="17" t="s">
        <v>14</v>
      </c>
      <c r="H13" s="1">
        <v>154.5</v>
      </c>
      <c r="I13" s="40">
        <f>H13/240</f>
        <v>0.64375000000000004</v>
      </c>
      <c r="J13" s="1">
        <v>39.5</v>
      </c>
    </row>
    <row r="14" spans="1:10" ht="20.100000000000001" customHeight="1" x14ac:dyDescent="0.25">
      <c r="A14" s="17" t="s">
        <v>313</v>
      </c>
      <c r="B14" s="17" t="s">
        <v>30</v>
      </c>
      <c r="C14" s="17" t="s">
        <v>183</v>
      </c>
      <c r="D14" s="17" t="s">
        <v>184</v>
      </c>
      <c r="E14" s="17" t="s">
        <v>185</v>
      </c>
      <c r="F14" s="17" t="s">
        <v>186</v>
      </c>
      <c r="G14" s="17" t="s">
        <v>14</v>
      </c>
      <c r="H14" s="1">
        <v>141.5</v>
      </c>
      <c r="I14" s="40">
        <f>H14/240</f>
        <v>0.58958333333333335</v>
      </c>
      <c r="J14" s="1">
        <v>38.5</v>
      </c>
    </row>
    <row r="15" spans="1:10" ht="20.100000000000001" customHeight="1" x14ac:dyDescent="0.25">
      <c r="A15" s="17" t="s">
        <v>318</v>
      </c>
      <c r="B15" s="17" t="s">
        <v>50</v>
      </c>
      <c r="C15" s="17" t="s">
        <v>166</v>
      </c>
      <c r="D15" s="17" t="s">
        <v>167</v>
      </c>
      <c r="E15" s="17" t="s">
        <v>168</v>
      </c>
      <c r="F15" s="17" t="s">
        <v>169</v>
      </c>
      <c r="G15" s="17" t="s">
        <v>13</v>
      </c>
      <c r="H15" s="1">
        <v>155.5</v>
      </c>
      <c r="I15" s="40">
        <f>H15/240</f>
        <v>0.6479166666666667</v>
      </c>
      <c r="J15" s="1">
        <v>40.5</v>
      </c>
    </row>
    <row r="16" spans="1:10" ht="20.100000000000001" customHeight="1" x14ac:dyDescent="0.25">
      <c r="A16" s="17" t="s">
        <v>319</v>
      </c>
      <c r="B16" s="17" t="s">
        <v>27</v>
      </c>
      <c r="C16" s="17" t="s">
        <v>162</v>
      </c>
      <c r="D16" s="17" t="s">
        <v>163</v>
      </c>
      <c r="E16" s="17" t="s">
        <v>164</v>
      </c>
      <c r="F16" s="17" t="s">
        <v>165</v>
      </c>
      <c r="G16" s="17" t="s">
        <v>13</v>
      </c>
      <c r="H16" s="1">
        <v>151.5</v>
      </c>
      <c r="I16" s="40">
        <f>H16/240</f>
        <v>0.63124999999999998</v>
      </c>
      <c r="J16" s="1">
        <v>38</v>
      </c>
    </row>
    <row r="17" spans="1:10" ht="20.100000000000001" customHeight="1" x14ac:dyDescent="0.25">
      <c r="A17" s="17" t="s">
        <v>320</v>
      </c>
      <c r="B17" s="17" t="s">
        <v>48</v>
      </c>
      <c r="C17" s="17" t="s">
        <v>174</v>
      </c>
      <c r="D17" s="17" t="s">
        <v>175</v>
      </c>
      <c r="E17" s="17" t="s">
        <v>176</v>
      </c>
      <c r="F17" s="17" t="s">
        <v>177</v>
      </c>
      <c r="G17" s="17" t="s">
        <v>13</v>
      </c>
      <c r="H17" s="1">
        <v>151</v>
      </c>
      <c r="I17" s="40">
        <f>H17/240</f>
        <v>0.62916666666666665</v>
      </c>
      <c r="J17" s="1">
        <v>40.5</v>
      </c>
    </row>
    <row r="18" spans="1:10" ht="20.100000000000001" customHeight="1" x14ac:dyDescent="0.25">
      <c r="A18" s="17" t="s">
        <v>321</v>
      </c>
      <c r="B18" s="17" t="s">
        <v>26</v>
      </c>
      <c r="C18" s="17" t="s">
        <v>170</v>
      </c>
      <c r="D18" s="17" t="s">
        <v>171</v>
      </c>
      <c r="E18" s="17" t="s">
        <v>172</v>
      </c>
      <c r="F18" s="17" t="s">
        <v>173</v>
      </c>
      <c r="G18" s="17" t="s">
        <v>13</v>
      </c>
      <c r="H18" s="1">
        <v>148</v>
      </c>
      <c r="I18" s="40">
        <f>H18/240</f>
        <v>0.6166666666666667</v>
      </c>
      <c r="J18" s="1">
        <v>38.5</v>
      </c>
    </row>
    <row r="19" spans="1:10" ht="20.100000000000001" customHeight="1" x14ac:dyDescent="0.25">
      <c r="A19" s="17" t="s">
        <v>322</v>
      </c>
      <c r="B19" s="17" t="s">
        <v>44</v>
      </c>
      <c r="C19" s="17" t="s">
        <v>150</v>
      </c>
      <c r="D19" s="17" t="s">
        <v>151</v>
      </c>
      <c r="E19" s="17" t="s">
        <v>152</v>
      </c>
      <c r="F19" s="17" t="s">
        <v>153</v>
      </c>
      <c r="G19" s="17" t="s">
        <v>13</v>
      </c>
      <c r="H19" s="17">
        <v>146.5</v>
      </c>
      <c r="I19" s="40">
        <f>H19/240</f>
        <v>0.61041666666666672</v>
      </c>
      <c r="J19" s="17">
        <v>37.5</v>
      </c>
    </row>
    <row r="20" spans="1:10" ht="20.100000000000001" customHeight="1" x14ac:dyDescent="0.25">
      <c r="A20" s="17" t="s">
        <v>323</v>
      </c>
      <c r="B20" s="17" t="s">
        <v>138</v>
      </c>
      <c r="C20" s="17" t="s">
        <v>139</v>
      </c>
      <c r="D20" s="17" t="s">
        <v>140</v>
      </c>
      <c r="E20" s="17" t="s">
        <v>141</v>
      </c>
      <c r="F20" s="17" t="s">
        <v>142</v>
      </c>
      <c r="G20" s="17" t="s">
        <v>13</v>
      </c>
      <c r="H20" s="17">
        <v>145.5</v>
      </c>
      <c r="I20" s="40">
        <f>H20/240</f>
        <v>0.60624999999999996</v>
      </c>
      <c r="J20" s="17">
        <v>37.5</v>
      </c>
    </row>
    <row r="21" spans="1:10" ht="20.100000000000001" customHeight="1" x14ac:dyDescent="0.25">
      <c r="A21" s="17" t="s">
        <v>324</v>
      </c>
      <c r="B21" s="17" t="s">
        <v>82</v>
      </c>
      <c r="C21" s="17" t="s">
        <v>154</v>
      </c>
      <c r="D21" s="17" t="s">
        <v>155</v>
      </c>
      <c r="E21" s="17" t="s">
        <v>156</v>
      </c>
      <c r="F21" s="17" t="s">
        <v>157</v>
      </c>
      <c r="G21" s="17" t="s">
        <v>13</v>
      </c>
      <c r="H21" s="17">
        <v>144</v>
      </c>
      <c r="I21" s="40">
        <f>H21/240</f>
        <v>0.6</v>
      </c>
      <c r="J21" s="17">
        <v>37.5</v>
      </c>
    </row>
    <row r="22" spans="1:10" ht="20.100000000000001" customHeight="1" x14ac:dyDescent="0.25">
      <c r="A22" s="17" t="s">
        <v>325</v>
      </c>
      <c r="B22" s="17" t="s">
        <v>34</v>
      </c>
      <c r="C22" s="17" t="s">
        <v>134</v>
      </c>
      <c r="D22" s="17" t="s">
        <v>135</v>
      </c>
      <c r="E22" s="17" t="s">
        <v>136</v>
      </c>
      <c r="F22" s="17" t="s">
        <v>137</v>
      </c>
      <c r="G22" s="17" t="s">
        <v>13</v>
      </c>
      <c r="H22" s="17">
        <v>143.5</v>
      </c>
      <c r="I22" s="40">
        <f>H22/240</f>
        <v>0.59791666666666665</v>
      </c>
      <c r="J22" s="17">
        <v>36.5</v>
      </c>
    </row>
  </sheetData>
  <sortState xmlns:xlrd2="http://schemas.microsoft.com/office/spreadsheetml/2017/richdata2" ref="A11:J22">
    <sortCondition ref="G11:G22" customList="Gold,Silver,Bronze"/>
    <sortCondition descending="1" ref="H11:H22"/>
    <sortCondition descending="1" ref="J11:J22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9"/>
  <sheetViews>
    <sheetView topLeftCell="A10" workbookViewId="0">
      <selection activeCell="A19" sqref="A19"/>
    </sheetView>
  </sheetViews>
  <sheetFormatPr defaultRowHeight="15" x14ac:dyDescent="0.25"/>
  <cols>
    <col min="3" max="3" width="19.140625" customWidth="1"/>
    <col min="5" max="5" width="24" customWidth="1"/>
    <col min="8" max="8" width="9.140625" style="9"/>
    <col min="9" max="9" width="9.140625" style="34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119</v>
      </c>
    </row>
    <row r="4" spans="1:10" ht="18.75" x14ac:dyDescent="0.3">
      <c r="A4" s="3" t="s">
        <v>99</v>
      </c>
    </row>
    <row r="5" spans="1:10" ht="18.75" x14ac:dyDescent="0.3">
      <c r="A5" s="3" t="s">
        <v>21</v>
      </c>
    </row>
    <row r="6" spans="1:10" ht="18.75" x14ac:dyDescent="0.3">
      <c r="A6" s="3" t="s">
        <v>20</v>
      </c>
    </row>
    <row r="7" spans="1:10" ht="18.75" x14ac:dyDescent="0.3">
      <c r="A7" s="3" t="s">
        <v>187</v>
      </c>
    </row>
    <row r="9" spans="1:10" x14ac:dyDescent="0.25">
      <c r="A9" s="2"/>
      <c r="B9" s="2"/>
      <c r="C9" s="2"/>
      <c r="D9" s="2"/>
      <c r="E9" s="2"/>
      <c r="F9" s="2"/>
      <c r="G9" s="2"/>
      <c r="H9" s="10"/>
      <c r="I9" s="35"/>
      <c r="J9" s="2"/>
    </row>
    <row r="10" spans="1:10" ht="15.75" x14ac:dyDescent="0.25">
      <c r="A10" s="4" t="s">
        <v>63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11" t="s">
        <v>7</v>
      </c>
      <c r="I10" s="39" t="s">
        <v>8</v>
      </c>
      <c r="J10" s="8" t="s">
        <v>9</v>
      </c>
    </row>
    <row r="11" spans="1:10" ht="20.100000000000001" customHeight="1" x14ac:dyDescent="0.25">
      <c r="A11" s="21" t="s">
        <v>310</v>
      </c>
      <c r="B11" s="17" t="s">
        <v>145</v>
      </c>
      <c r="C11" s="17" t="s">
        <v>146</v>
      </c>
      <c r="D11" s="17" t="s">
        <v>147</v>
      </c>
      <c r="E11" s="17" t="s">
        <v>148</v>
      </c>
      <c r="F11" s="17" t="s">
        <v>149</v>
      </c>
      <c r="G11" s="17" t="s">
        <v>14</v>
      </c>
      <c r="H11" s="28">
        <v>185.5</v>
      </c>
      <c r="I11" s="40">
        <f>H11/270</f>
        <v>0.687037037037037</v>
      </c>
      <c r="J11" s="17">
        <v>56</v>
      </c>
    </row>
    <row r="12" spans="1:10" ht="20.100000000000001" customHeight="1" x14ac:dyDescent="0.25">
      <c r="A12" s="17" t="s">
        <v>311</v>
      </c>
      <c r="B12" s="17" t="s">
        <v>39</v>
      </c>
      <c r="C12" s="17" t="s">
        <v>83</v>
      </c>
      <c r="D12" s="17" t="s">
        <v>81</v>
      </c>
      <c r="E12" s="17" t="s">
        <v>191</v>
      </c>
      <c r="F12" s="17" t="s">
        <v>192</v>
      </c>
      <c r="G12" s="17" t="s">
        <v>14</v>
      </c>
      <c r="H12" s="42">
        <v>182</v>
      </c>
      <c r="I12" s="40">
        <f>H12/270</f>
        <v>0.67407407407407405</v>
      </c>
      <c r="J12" s="1">
        <v>54</v>
      </c>
    </row>
    <row r="13" spans="1:10" ht="20.100000000000001" customHeight="1" x14ac:dyDescent="0.25">
      <c r="A13" s="17" t="s">
        <v>312</v>
      </c>
      <c r="B13" s="17" t="s">
        <v>32</v>
      </c>
      <c r="C13" s="17" t="s">
        <v>158</v>
      </c>
      <c r="D13" s="17" t="s">
        <v>159</v>
      </c>
      <c r="E13" s="17" t="s">
        <v>160</v>
      </c>
      <c r="F13" s="17" t="s">
        <v>161</v>
      </c>
      <c r="G13" s="17" t="s">
        <v>14</v>
      </c>
      <c r="H13" s="42">
        <v>180.5</v>
      </c>
      <c r="I13" s="40">
        <f>H13/270</f>
        <v>0.66851851851851851</v>
      </c>
      <c r="J13" s="1">
        <v>53</v>
      </c>
    </row>
    <row r="14" spans="1:10" ht="20.100000000000001" customHeight="1" x14ac:dyDescent="0.25">
      <c r="A14" s="17" t="s">
        <v>318</v>
      </c>
      <c r="B14" s="17" t="s">
        <v>86</v>
      </c>
      <c r="C14" s="17" t="s">
        <v>193</v>
      </c>
      <c r="D14" s="17" t="s">
        <v>194</v>
      </c>
      <c r="E14" s="17" t="s">
        <v>195</v>
      </c>
      <c r="F14" s="17" t="s">
        <v>196</v>
      </c>
      <c r="G14" s="17" t="s">
        <v>13</v>
      </c>
      <c r="H14" s="12">
        <v>176.5</v>
      </c>
      <c r="I14" s="40">
        <f>H14/270</f>
        <v>0.65370370370370368</v>
      </c>
      <c r="J14" s="1">
        <v>52</v>
      </c>
    </row>
    <row r="15" spans="1:10" ht="20.100000000000001" customHeight="1" x14ac:dyDescent="0.25">
      <c r="A15" s="17" t="s">
        <v>319</v>
      </c>
      <c r="B15" s="17" t="s">
        <v>44</v>
      </c>
      <c r="C15" s="17" t="s">
        <v>150</v>
      </c>
      <c r="D15" s="17" t="s">
        <v>151</v>
      </c>
      <c r="E15" s="17" t="s">
        <v>152</v>
      </c>
      <c r="F15" s="17" t="s">
        <v>153</v>
      </c>
      <c r="G15" s="17" t="s">
        <v>13</v>
      </c>
      <c r="H15" s="22">
        <v>171</v>
      </c>
      <c r="I15" s="40">
        <f>H15/270</f>
        <v>0.6333333333333333</v>
      </c>
      <c r="J15" s="17">
        <v>52</v>
      </c>
    </row>
    <row r="16" spans="1:10" ht="20.100000000000001" customHeight="1" x14ac:dyDescent="0.25">
      <c r="A16" s="17" t="s">
        <v>320</v>
      </c>
      <c r="B16" s="17" t="s">
        <v>48</v>
      </c>
      <c r="C16" s="17" t="s">
        <v>174</v>
      </c>
      <c r="D16" s="17" t="s">
        <v>175</v>
      </c>
      <c r="E16" s="17" t="s">
        <v>176</v>
      </c>
      <c r="F16" s="17" t="s">
        <v>177</v>
      </c>
      <c r="G16" s="17" t="s">
        <v>13</v>
      </c>
      <c r="H16" s="12">
        <v>169</v>
      </c>
      <c r="I16" s="40">
        <f>H16/270</f>
        <v>0.62592592592592589</v>
      </c>
      <c r="J16" s="1">
        <v>51</v>
      </c>
    </row>
    <row r="17" spans="1:10" ht="20.100000000000001" customHeight="1" x14ac:dyDescent="0.25">
      <c r="A17" s="17" t="s">
        <v>321</v>
      </c>
      <c r="B17" s="17" t="s">
        <v>26</v>
      </c>
      <c r="C17" s="17" t="s">
        <v>170</v>
      </c>
      <c r="D17" s="17" t="s">
        <v>171</v>
      </c>
      <c r="E17" s="17" t="s">
        <v>172</v>
      </c>
      <c r="F17" s="17" t="s">
        <v>173</v>
      </c>
      <c r="G17" s="17" t="s">
        <v>13</v>
      </c>
      <c r="H17" s="42">
        <v>167</v>
      </c>
      <c r="I17" s="40">
        <f>H17/270</f>
        <v>0.61851851851851847</v>
      </c>
      <c r="J17" s="1">
        <v>51</v>
      </c>
    </row>
    <row r="18" spans="1:10" ht="20.100000000000001" customHeight="1" x14ac:dyDescent="0.25">
      <c r="A18" s="17" t="s">
        <v>322</v>
      </c>
      <c r="B18" s="17" t="s">
        <v>50</v>
      </c>
      <c r="C18" s="17" t="s">
        <v>166</v>
      </c>
      <c r="D18" s="17" t="s">
        <v>167</v>
      </c>
      <c r="E18" s="17" t="s">
        <v>168</v>
      </c>
      <c r="F18" s="17" t="s">
        <v>169</v>
      </c>
      <c r="G18" s="17" t="s">
        <v>13</v>
      </c>
      <c r="H18" s="12">
        <v>162.5</v>
      </c>
      <c r="I18" s="40">
        <f>H18/270</f>
        <v>0.60185185185185186</v>
      </c>
      <c r="J18" s="1">
        <v>52</v>
      </c>
    </row>
    <row r="19" spans="1:10" ht="20.100000000000001" customHeight="1" x14ac:dyDescent="0.25">
      <c r="A19" s="17" t="s">
        <v>323</v>
      </c>
      <c r="B19" s="17" t="s">
        <v>82</v>
      </c>
      <c r="C19" s="17" t="s">
        <v>154</v>
      </c>
      <c r="D19" s="17" t="s">
        <v>155</v>
      </c>
      <c r="E19" s="17" t="s">
        <v>156</v>
      </c>
      <c r="F19" s="17" t="s">
        <v>157</v>
      </c>
      <c r="G19" s="17" t="s">
        <v>13</v>
      </c>
      <c r="H19" s="22">
        <v>153.5</v>
      </c>
      <c r="I19" s="40">
        <f>H19/270</f>
        <v>0.56851851851851853</v>
      </c>
      <c r="J19" s="17">
        <v>47</v>
      </c>
    </row>
  </sheetData>
  <sortState xmlns:xlrd2="http://schemas.microsoft.com/office/spreadsheetml/2017/richdata2" ref="A11:J19">
    <sortCondition ref="G11:G19" customList="Gold,Silver,Bronze"/>
    <sortCondition descending="1" ref="H11:H19"/>
    <sortCondition descending="1" ref="J11:J19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topLeftCell="A6" workbookViewId="0">
      <selection activeCell="A13" sqref="A13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9.140625" style="34"/>
    <col min="12" max="12" width="29.28515625" customWidth="1"/>
    <col min="13" max="13" width="11.85546875" customWidth="1"/>
  </cols>
  <sheetData>
    <row r="1" spans="1:11" ht="18.75" x14ac:dyDescent="0.3">
      <c r="A1" s="3" t="s">
        <v>16</v>
      </c>
    </row>
    <row r="2" spans="1:11" ht="18.75" x14ac:dyDescent="0.3">
      <c r="A2" s="3" t="s">
        <v>10</v>
      </c>
    </row>
    <row r="3" spans="1:11" ht="18.75" x14ac:dyDescent="0.3">
      <c r="A3" s="3" t="s">
        <v>119</v>
      </c>
    </row>
    <row r="4" spans="1:11" ht="18.75" x14ac:dyDescent="0.3">
      <c r="A4" s="3" t="s">
        <v>99</v>
      </c>
    </row>
    <row r="5" spans="1:11" ht="18.75" x14ac:dyDescent="0.3">
      <c r="A5" s="3" t="s">
        <v>69</v>
      </c>
    </row>
    <row r="6" spans="1:11" ht="18.75" x14ac:dyDescent="0.3">
      <c r="A6" s="3" t="s">
        <v>15</v>
      </c>
    </row>
    <row r="7" spans="1:11" ht="18.75" x14ac:dyDescent="0.3">
      <c r="A7" s="3" t="s">
        <v>65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35"/>
      <c r="J9" s="2"/>
    </row>
    <row r="10" spans="1:11" ht="15.75" x14ac:dyDescent="0.25">
      <c r="A10" s="6" t="s">
        <v>28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6" t="s">
        <v>8</v>
      </c>
      <c r="J10" s="6" t="s">
        <v>9</v>
      </c>
    </row>
    <row r="11" spans="1:11" ht="20.100000000000001" customHeight="1" x14ac:dyDescent="0.25">
      <c r="A11" s="17" t="s">
        <v>326</v>
      </c>
      <c r="B11" s="17" t="s">
        <v>51</v>
      </c>
      <c r="C11" s="17" t="s">
        <v>210</v>
      </c>
      <c r="D11" s="17" t="s">
        <v>211</v>
      </c>
      <c r="E11" s="17" t="s">
        <v>212</v>
      </c>
      <c r="F11" s="17" t="s">
        <v>213</v>
      </c>
      <c r="G11" s="17" t="s">
        <v>12</v>
      </c>
      <c r="H11" s="17">
        <v>195.5</v>
      </c>
      <c r="I11" s="40">
        <f>H11/290</f>
        <v>0.67413793103448272</v>
      </c>
      <c r="J11" s="17">
        <v>55</v>
      </c>
    </row>
    <row r="12" spans="1:11" ht="20.100000000000001" customHeight="1" x14ac:dyDescent="0.25">
      <c r="A12" s="17" t="s">
        <v>327</v>
      </c>
      <c r="B12" s="17" t="s">
        <v>197</v>
      </c>
      <c r="C12" s="17" t="s">
        <v>62</v>
      </c>
      <c r="D12" s="17" t="s">
        <v>58</v>
      </c>
      <c r="E12" s="17" t="s">
        <v>198</v>
      </c>
      <c r="F12" s="17" t="s">
        <v>199</v>
      </c>
      <c r="G12" s="17" t="s">
        <v>14</v>
      </c>
      <c r="H12" s="17">
        <v>195.5</v>
      </c>
      <c r="I12" s="40">
        <f>H12/290</f>
        <v>0.67413793103448272</v>
      </c>
      <c r="J12" s="17">
        <v>55</v>
      </c>
    </row>
    <row r="13" spans="1:11" ht="20.100000000000001" customHeight="1" x14ac:dyDescent="0.25">
      <c r="A13" s="17" t="s">
        <v>311</v>
      </c>
      <c r="B13" s="17" t="s">
        <v>39</v>
      </c>
      <c r="C13" s="17" t="s">
        <v>83</v>
      </c>
      <c r="D13" s="17" t="s">
        <v>81</v>
      </c>
      <c r="E13" s="17" t="s">
        <v>191</v>
      </c>
      <c r="F13" s="17" t="s">
        <v>192</v>
      </c>
      <c r="G13" s="17" t="s">
        <v>14</v>
      </c>
      <c r="H13" s="1">
        <v>187</v>
      </c>
      <c r="I13" s="40">
        <f>H13/290</f>
        <v>0.64482758620689651</v>
      </c>
      <c r="J13" s="1">
        <v>54</v>
      </c>
    </row>
    <row r="14" spans="1:11" ht="20.100000000000001" customHeight="1" x14ac:dyDescent="0.25">
      <c r="A14" s="17" t="s">
        <v>318</v>
      </c>
      <c r="B14" s="17" t="s">
        <v>36</v>
      </c>
      <c r="C14" s="17" t="s">
        <v>214</v>
      </c>
      <c r="D14" s="17" t="s">
        <v>215</v>
      </c>
      <c r="E14" s="17" t="s">
        <v>216</v>
      </c>
      <c r="F14" s="17" t="s">
        <v>217</v>
      </c>
      <c r="G14" s="17" t="s">
        <v>13</v>
      </c>
      <c r="H14" s="22">
        <v>183.5</v>
      </c>
      <c r="I14" s="40">
        <f>H14/290</f>
        <v>0.63275862068965516</v>
      </c>
      <c r="J14" s="22">
        <v>54</v>
      </c>
    </row>
    <row r="15" spans="1:11" ht="20.100000000000001" customHeight="1" x14ac:dyDescent="0.25">
      <c r="A15" s="17" t="s">
        <v>319</v>
      </c>
      <c r="B15" s="17" t="s">
        <v>205</v>
      </c>
      <c r="C15" s="17" t="s">
        <v>206</v>
      </c>
      <c r="D15" s="17" t="s">
        <v>207</v>
      </c>
      <c r="E15" s="17" t="s">
        <v>208</v>
      </c>
      <c r="F15" s="17" t="s">
        <v>209</v>
      </c>
      <c r="G15" s="17" t="s">
        <v>13</v>
      </c>
      <c r="H15" s="17">
        <v>183</v>
      </c>
      <c r="I15" s="40">
        <f>H15/290</f>
        <v>0.63103448275862073</v>
      </c>
      <c r="J15" s="17">
        <v>53</v>
      </c>
      <c r="K15" s="9"/>
    </row>
    <row r="16" spans="1:11" ht="20.100000000000001" customHeight="1" x14ac:dyDescent="0.25">
      <c r="A16" s="17" t="s">
        <v>320</v>
      </c>
      <c r="B16" s="17" t="s">
        <v>200</v>
      </c>
      <c r="C16" s="17" t="s">
        <v>201</v>
      </c>
      <c r="D16" s="17" t="s">
        <v>202</v>
      </c>
      <c r="E16" s="17" t="s">
        <v>203</v>
      </c>
      <c r="F16" s="17" t="s">
        <v>204</v>
      </c>
      <c r="G16" s="17" t="s">
        <v>13</v>
      </c>
      <c r="H16" s="17">
        <v>178</v>
      </c>
      <c r="I16" s="40">
        <f>H16/290</f>
        <v>0.61379310344827587</v>
      </c>
      <c r="J16" s="17">
        <v>50</v>
      </c>
    </row>
    <row r="17" spans="1:10" ht="20.100000000000001" customHeight="1" x14ac:dyDescent="0.25">
      <c r="A17" s="17" t="s">
        <v>321</v>
      </c>
      <c r="B17" s="17" t="s">
        <v>86</v>
      </c>
      <c r="C17" s="17" t="s">
        <v>193</v>
      </c>
      <c r="D17" s="17" t="s">
        <v>194</v>
      </c>
      <c r="E17" s="17" t="s">
        <v>195</v>
      </c>
      <c r="F17" s="17" t="s">
        <v>196</v>
      </c>
      <c r="G17" s="17" t="s">
        <v>13</v>
      </c>
      <c r="H17" s="1">
        <v>177</v>
      </c>
      <c r="I17" s="40">
        <f>H17/290</f>
        <v>0.6103448275862069</v>
      </c>
      <c r="J17" s="1">
        <v>50</v>
      </c>
    </row>
  </sheetData>
  <sortState xmlns:xlrd2="http://schemas.microsoft.com/office/spreadsheetml/2017/richdata2" ref="A11:J17">
    <sortCondition ref="G11:G17" customList="Gold,Silver,Bronze"/>
    <sortCondition descending="1" ref="H11:H17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topLeftCell="A8" workbookViewId="0">
      <selection activeCell="A21" sqref="A21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34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119</v>
      </c>
    </row>
    <row r="4" spans="1:10" ht="18.75" x14ac:dyDescent="0.3">
      <c r="A4" s="3" t="s">
        <v>99</v>
      </c>
    </row>
    <row r="5" spans="1:10" ht="18.75" x14ac:dyDescent="0.3">
      <c r="A5" s="3" t="s">
        <v>52</v>
      </c>
    </row>
    <row r="6" spans="1:10" ht="18.75" x14ac:dyDescent="0.3">
      <c r="A6" s="3" t="s">
        <v>53</v>
      </c>
    </row>
    <row r="7" spans="1:10" ht="18.75" x14ac:dyDescent="0.3">
      <c r="A7" s="3" t="s">
        <v>76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5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9" t="s">
        <v>8</v>
      </c>
      <c r="J10" s="4" t="s">
        <v>9</v>
      </c>
    </row>
    <row r="11" spans="1:10" ht="20.100000000000001" customHeight="1" x14ac:dyDescent="0.25">
      <c r="A11" s="1" t="s">
        <v>329</v>
      </c>
      <c r="B11" s="1" t="s">
        <v>51</v>
      </c>
      <c r="C11" s="1" t="s">
        <v>210</v>
      </c>
      <c r="D11" s="1" t="s">
        <v>211</v>
      </c>
      <c r="E11" s="1" t="s">
        <v>212</v>
      </c>
      <c r="F11" s="1" t="s">
        <v>213</v>
      </c>
      <c r="G11" s="1" t="s">
        <v>12</v>
      </c>
      <c r="H11" s="17">
        <v>238</v>
      </c>
      <c r="I11" s="40">
        <f>H11/340</f>
        <v>0.7</v>
      </c>
      <c r="J11" s="17">
        <v>57</v>
      </c>
    </row>
    <row r="12" spans="1:10" ht="20.100000000000001" customHeight="1" x14ac:dyDescent="0.25">
      <c r="A12" s="45" t="s">
        <v>310</v>
      </c>
      <c r="B12" s="1" t="s">
        <v>222</v>
      </c>
      <c r="C12" s="1" t="s">
        <v>66</v>
      </c>
      <c r="D12" s="1" t="s">
        <v>67</v>
      </c>
      <c r="E12" s="1" t="s">
        <v>223</v>
      </c>
      <c r="F12" s="1" t="s">
        <v>224</v>
      </c>
      <c r="G12" s="1" t="s">
        <v>14</v>
      </c>
      <c r="H12" s="1">
        <v>247</v>
      </c>
      <c r="I12" s="40">
        <f>H12/340</f>
        <v>0.72647058823529409</v>
      </c>
      <c r="J12" s="1">
        <v>59</v>
      </c>
    </row>
    <row r="13" spans="1:10" ht="20.100000000000001" customHeight="1" x14ac:dyDescent="0.25">
      <c r="A13" s="1" t="s">
        <v>311</v>
      </c>
      <c r="B13" s="1" t="s">
        <v>197</v>
      </c>
      <c r="C13" s="1" t="s">
        <v>62</v>
      </c>
      <c r="D13" s="1" t="s">
        <v>58</v>
      </c>
      <c r="E13" s="1" t="s">
        <v>198</v>
      </c>
      <c r="F13" s="1" t="s">
        <v>199</v>
      </c>
      <c r="G13" s="1" t="s">
        <v>14</v>
      </c>
      <c r="H13" s="17">
        <v>226.5</v>
      </c>
      <c r="I13" s="40">
        <f>H13/340</f>
        <v>0.66617647058823526</v>
      </c>
      <c r="J13" s="17">
        <v>55</v>
      </c>
    </row>
    <row r="14" spans="1:10" ht="20.100000000000001" customHeight="1" x14ac:dyDescent="0.25">
      <c r="A14" s="1" t="s">
        <v>318</v>
      </c>
      <c r="B14" s="1" t="s">
        <v>205</v>
      </c>
      <c r="C14" s="1" t="s">
        <v>206</v>
      </c>
      <c r="D14" s="1" t="s">
        <v>207</v>
      </c>
      <c r="E14" s="1" t="s">
        <v>208</v>
      </c>
      <c r="F14" s="1" t="s">
        <v>209</v>
      </c>
      <c r="G14" s="1" t="s">
        <v>13</v>
      </c>
      <c r="H14" s="17">
        <v>224</v>
      </c>
      <c r="I14" s="40">
        <f>H14/340</f>
        <v>0.6588235294117647</v>
      </c>
      <c r="J14" s="17">
        <v>54</v>
      </c>
    </row>
    <row r="15" spans="1:10" ht="20.100000000000001" customHeight="1" x14ac:dyDescent="0.25">
      <c r="A15" s="1" t="s">
        <v>330</v>
      </c>
      <c r="B15" s="1" t="s">
        <v>36</v>
      </c>
      <c r="C15" s="1" t="s">
        <v>214</v>
      </c>
      <c r="D15" s="1" t="s">
        <v>215</v>
      </c>
      <c r="E15" s="1" t="s">
        <v>216</v>
      </c>
      <c r="F15" s="1" t="s">
        <v>217</v>
      </c>
      <c r="G15" s="1" t="s">
        <v>13</v>
      </c>
      <c r="H15" s="1">
        <v>223</v>
      </c>
      <c r="I15" s="40">
        <f>H15/340</f>
        <v>0.65588235294117647</v>
      </c>
      <c r="J15" s="1">
        <v>53</v>
      </c>
    </row>
    <row r="16" spans="1:10" ht="20.100000000000001" customHeight="1" x14ac:dyDescent="0.25">
      <c r="A16" s="45" t="s">
        <v>330</v>
      </c>
      <c r="B16" s="1" t="s">
        <v>225</v>
      </c>
      <c r="C16" s="1" t="s">
        <v>226</v>
      </c>
      <c r="D16" s="1" t="s">
        <v>227</v>
      </c>
      <c r="E16" s="1" t="s">
        <v>228</v>
      </c>
      <c r="F16" s="1" t="s">
        <v>229</v>
      </c>
      <c r="G16" s="1" t="s">
        <v>13</v>
      </c>
      <c r="H16" s="1">
        <v>223</v>
      </c>
      <c r="I16" s="40">
        <f>H16/340</f>
        <v>0.65588235294117647</v>
      </c>
      <c r="J16" s="1">
        <v>53</v>
      </c>
    </row>
    <row r="17" spans="1:10" ht="20.100000000000001" customHeight="1" x14ac:dyDescent="0.25">
      <c r="A17" s="1" t="s">
        <v>330</v>
      </c>
      <c r="B17" s="1" t="s">
        <v>23</v>
      </c>
      <c r="C17" s="1" t="s">
        <v>234</v>
      </c>
      <c r="D17" s="1" t="s">
        <v>235</v>
      </c>
      <c r="E17" s="1" t="s">
        <v>236</v>
      </c>
      <c r="F17" s="1" t="s">
        <v>237</v>
      </c>
      <c r="G17" s="1" t="s">
        <v>13</v>
      </c>
      <c r="H17" s="1">
        <v>223</v>
      </c>
      <c r="I17" s="40">
        <f>H17/340</f>
        <v>0.65588235294117647</v>
      </c>
      <c r="J17" s="1">
        <v>53</v>
      </c>
    </row>
    <row r="18" spans="1:10" ht="20.100000000000001" customHeight="1" x14ac:dyDescent="0.25">
      <c r="A18" s="1" t="s">
        <v>322</v>
      </c>
      <c r="B18" s="1" t="s">
        <v>42</v>
      </c>
      <c r="C18" s="1" t="s">
        <v>230</v>
      </c>
      <c r="D18" s="1" t="s">
        <v>231</v>
      </c>
      <c r="E18" s="1" t="s">
        <v>232</v>
      </c>
      <c r="F18" s="1" t="s">
        <v>233</v>
      </c>
      <c r="G18" s="1" t="s">
        <v>13</v>
      </c>
      <c r="H18" s="1">
        <v>220</v>
      </c>
      <c r="I18" s="40">
        <f>H18/340</f>
        <v>0.6470588235294118</v>
      </c>
      <c r="J18" s="1">
        <v>51</v>
      </c>
    </row>
    <row r="19" spans="1:10" ht="20.100000000000001" customHeight="1" x14ac:dyDescent="0.25">
      <c r="A19" s="1" t="s">
        <v>323</v>
      </c>
      <c r="B19" s="1" t="s">
        <v>29</v>
      </c>
      <c r="C19" s="1" t="s">
        <v>218</v>
      </c>
      <c r="D19" s="1" t="s">
        <v>219</v>
      </c>
      <c r="E19" s="1" t="s">
        <v>220</v>
      </c>
      <c r="F19" s="1" t="s">
        <v>221</v>
      </c>
      <c r="G19" s="1" t="s">
        <v>13</v>
      </c>
      <c r="H19" s="1">
        <v>218.5</v>
      </c>
      <c r="I19" s="40">
        <f>H19/340</f>
        <v>0.64264705882352946</v>
      </c>
      <c r="J19" s="1">
        <v>53</v>
      </c>
    </row>
    <row r="20" spans="1:10" ht="20.100000000000001" customHeight="1" x14ac:dyDescent="0.25">
      <c r="A20" s="1" t="s">
        <v>324</v>
      </c>
      <c r="B20" s="1" t="s">
        <v>30</v>
      </c>
      <c r="C20" s="1" t="s">
        <v>183</v>
      </c>
      <c r="D20" s="1" t="s">
        <v>184</v>
      </c>
      <c r="E20" s="1" t="s">
        <v>185</v>
      </c>
      <c r="F20" s="1" t="s">
        <v>186</v>
      </c>
      <c r="G20" s="1" t="s">
        <v>13</v>
      </c>
      <c r="H20" s="17">
        <v>214.5</v>
      </c>
      <c r="I20" s="40">
        <f>H20/340</f>
        <v>0.63088235294117645</v>
      </c>
      <c r="J20" s="17">
        <v>53</v>
      </c>
    </row>
    <row r="21" spans="1:10" ht="20.100000000000001" customHeight="1" x14ac:dyDescent="0.25">
      <c r="A21" s="1" t="s">
        <v>325</v>
      </c>
      <c r="B21" s="1" t="s">
        <v>200</v>
      </c>
      <c r="C21" s="1" t="s">
        <v>201</v>
      </c>
      <c r="D21" s="1" t="s">
        <v>202</v>
      </c>
      <c r="E21" s="1" t="s">
        <v>203</v>
      </c>
      <c r="F21" s="1" t="s">
        <v>204</v>
      </c>
      <c r="G21" s="1" t="s">
        <v>13</v>
      </c>
      <c r="H21" s="17">
        <v>211</v>
      </c>
      <c r="I21" s="40">
        <f>H21/340</f>
        <v>0.62058823529411766</v>
      </c>
      <c r="J21" s="17">
        <v>52</v>
      </c>
    </row>
    <row r="22" spans="1:10" ht="20.100000000000001" customHeight="1" x14ac:dyDescent="0.25">
      <c r="A22" s="1" t="s">
        <v>238</v>
      </c>
      <c r="B22" s="1"/>
      <c r="C22" s="1"/>
      <c r="D22" s="1"/>
      <c r="E22" s="1"/>
      <c r="F22" s="1"/>
      <c r="G22" s="1"/>
      <c r="H22" s="1"/>
      <c r="I22" s="41"/>
      <c r="J22" s="1"/>
    </row>
  </sheetData>
  <sortState xmlns:xlrd2="http://schemas.microsoft.com/office/spreadsheetml/2017/richdata2" ref="A11:J21">
    <sortCondition ref="G11:G21" customList="Gold,Silver,Bronze"/>
    <sortCondition descending="1" ref="H11:H21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6"/>
  <sheetViews>
    <sheetView workbookViewId="0">
      <selection activeCell="A16" sqref="A16"/>
    </sheetView>
  </sheetViews>
  <sheetFormatPr defaultRowHeight="15" x14ac:dyDescent="0.25"/>
  <cols>
    <col min="3" max="3" width="20.42578125" customWidth="1"/>
    <col min="5" max="5" width="21.28515625" customWidth="1"/>
    <col min="9" max="9" width="9.140625" style="3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98</v>
      </c>
    </row>
    <row r="4" spans="1:10" ht="18.75" x14ac:dyDescent="0.3">
      <c r="A4" s="3" t="s">
        <v>99</v>
      </c>
    </row>
    <row r="5" spans="1:10" ht="18.75" x14ac:dyDescent="0.3">
      <c r="A5" s="3" t="s">
        <v>54</v>
      </c>
    </row>
    <row r="6" spans="1:10" ht="18.75" x14ac:dyDescent="0.3">
      <c r="A6" s="3" t="s">
        <v>15</v>
      </c>
    </row>
    <row r="7" spans="1:10" ht="18.75" x14ac:dyDescent="0.3">
      <c r="A7" s="3" t="s">
        <v>59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5"/>
      <c r="J9" s="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36" t="s">
        <v>8</v>
      </c>
      <c r="J10" s="6" t="s">
        <v>9</v>
      </c>
    </row>
    <row r="11" spans="1:10" ht="20.100000000000001" customHeight="1" x14ac:dyDescent="0.25">
      <c r="A11" s="1" t="s">
        <v>328</v>
      </c>
      <c r="B11" s="1" t="s">
        <v>33</v>
      </c>
      <c r="C11" s="1" t="s">
        <v>253</v>
      </c>
      <c r="D11" s="1" t="s">
        <v>254</v>
      </c>
      <c r="E11" s="1" t="s">
        <v>255</v>
      </c>
      <c r="F11" s="1" t="s">
        <v>256</v>
      </c>
      <c r="G11" s="1" t="s">
        <v>12</v>
      </c>
      <c r="H11" s="1">
        <v>199.5</v>
      </c>
      <c r="I11" s="40">
        <f>H11/290</f>
        <v>0.68793103448275861</v>
      </c>
      <c r="J11" s="1">
        <v>55</v>
      </c>
    </row>
    <row r="12" spans="1:10" ht="20.100000000000001" customHeight="1" x14ac:dyDescent="0.25">
      <c r="A12" s="45" t="s">
        <v>331</v>
      </c>
      <c r="B12" s="1" t="s">
        <v>222</v>
      </c>
      <c r="C12" s="1" t="s">
        <v>66</v>
      </c>
      <c r="D12" s="1" t="s">
        <v>67</v>
      </c>
      <c r="E12" s="1" t="s">
        <v>223</v>
      </c>
      <c r="F12" s="1" t="s">
        <v>224</v>
      </c>
      <c r="G12" s="1" t="s">
        <v>14</v>
      </c>
      <c r="H12" s="17">
        <v>197.5</v>
      </c>
      <c r="I12" s="40">
        <f>H12/290</f>
        <v>0.68103448275862066</v>
      </c>
      <c r="J12" s="17">
        <v>54</v>
      </c>
    </row>
    <row r="13" spans="1:10" ht="20.100000000000001" customHeight="1" x14ac:dyDescent="0.25">
      <c r="A13" s="1" t="s">
        <v>318</v>
      </c>
      <c r="B13" s="1" t="s">
        <v>239</v>
      </c>
      <c r="C13" s="1" t="s">
        <v>240</v>
      </c>
      <c r="D13" s="1" t="s">
        <v>241</v>
      </c>
      <c r="E13" s="1" t="s">
        <v>242</v>
      </c>
      <c r="F13" s="1" t="s">
        <v>243</v>
      </c>
      <c r="G13" s="1" t="s">
        <v>13</v>
      </c>
      <c r="H13" s="17">
        <v>194</v>
      </c>
      <c r="I13" s="40">
        <f>H13/290</f>
        <v>0.66896551724137931</v>
      </c>
      <c r="J13" s="17">
        <v>54</v>
      </c>
    </row>
    <row r="14" spans="1:10" ht="20.100000000000001" customHeight="1" x14ac:dyDescent="0.25">
      <c r="A14" s="45" t="s">
        <v>319</v>
      </c>
      <c r="B14" s="1" t="s">
        <v>225</v>
      </c>
      <c r="C14" s="1" t="s">
        <v>226</v>
      </c>
      <c r="D14" s="1" t="s">
        <v>227</v>
      </c>
      <c r="E14" s="1" t="s">
        <v>228</v>
      </c>
      <c r="F14" s="1" t="s">
        <v>229</v>
      </c>
      <c r="G14" s="1" t="s">
        <v>13</v>
      </c>
      <c r="H14" s="17">
        <v>185</v>
      </c>
      <c r="I14" s="40">
        <f>H14/290</f>
        <v>0.63793103448275867</v>
      </c>
      <c r="J14" s="17">
        <v>52</v>
      </c>
    </row>
    <row r="15" spans="1:10" ht="20.100000000000001" customHeight="1" x14ac:dyDescent="0.25">
      <c r="A15" s="1" t="s">
        <v>320</v>
      </c>
      <c r="B15" s="1" t="s">
        <v>244</v>
      </c>
      <c r="C15" s="1" t="s">
        <v>245</v>
      </c>
      <c r="D15" s="1" t="s">
        <v>246</v>
      </c>
      <c r="E15" s="1" t="s">
        <v>247</v>
      </c>
      <c r="F15" s="1" t="s">
        <v>248</v>
      </c>
      <c r="G15" s="1" t="s">
        <v>13</v>
      </c>
      <c r="H15" s="1">
        <v>180.5</v>
      </c>
      <c r="I15" s="40">
        <f>H15/290</f>
        <v>0.62241379310344824</v>
      </c>
      <c r="J15" s="1">
        <v>51</v>
      </c>
    </row>
    <row r="16" spans="1:10" ht="20.100000000000001" customHeight="1" x14ac:dyDescent="0.25">
      <c r="A16" s="1" t="s">
        <v>321</v>
      </c>
      <c r="B16" s="1" t="s">
        <v>37</v>
      </c>
      <c r="C16" s="1" t="s">
        <v>249</v>
      </c>
      <c r="D16" s="1" t="s">
        <v>250</v>
      </c>
      <c r="E16" s="1" t="s">
        <v>251</v>
      </c>
      <c r="F16" s="1" t="s">
        <v>252</v>
      </c>
      <c r="G16" s="1" t="s">
        <v>13</v>
      </c>
      <c r="H16" s="1">
        <v>173.5</v>
      </c>
      <c r="I16" s="40">
        <f>H16/290</f>
        <v>0.59827586206896555</v>
      </c>
      <c r="J16" s="1">
        <v>50</v>
      </c>
    </row>
  </sheetData>
  <sortState xmlns:xlrd2="http://schemas.microsoft.com/office/spreadsheetml/2017/richdata2" ref="A12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"/>
  <sheetViews>
    <sheetView workbookViewId="0">
      <selection activeCell="A13" sqref="A13:XFD13"/>
    </sheetView>
  </sheetViews>
  <sheetFormatPr defaultRowHeight="15" x14ac:dyDescent="0.25"/>
  <cols>
    <col min="3" max="3" width="24" customWidth="1"/>
    <col min="5" max="5" width="24" customWidth="1"/>
    <col min="9" max="9" width="9.140625" style="34"/>
  </cols>
  <sheetData>
    <row r="1" spans="1:10" ht="18.75" x14ac:dyDescent="0.3">
      <c r="A1" s="3" t="s">
        <v>43</v>
      </c>
    </row>
    <row r="2" spans="1:10" ht="18.75" x14ac:dyDescent="0.3">
      <c r="A2" s="3" t="s">
        <v>10</v>
      </c>
    </row>
    <row r="3" spans="1:10" ht="18.75" x14ac:dyDescent="0.3">
      <c r="A3" s="3" t="s">
        <v>257</v>
      </c>
    </row>
    <row r="4" spans="1:10" ht="18.75" x14ac:dyDescent="0.3">
      <c r="A4" s="3" t="s">
        <v>99</v>
      </c>
    </row>
    <row r="5" spans="1:10" ht="18.75" x14ac:dyDescent="0.3">
      <c r="A5" s="3" t="s">
        <v>55</v>
      </c>
    </row>
    <row r="6" spans="1:10" ht="18.75" x14ac:dyDescent="0.3">
      <c r="A6" s="3" t="s">
        <v>53</v>
      </c>
    </row>
    <row r="7" spans="1:10" ht="18.75" x14ac:dyDescent="0.3">
      <c r="A7" s="3" t="s">
        <v>76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5"/>
      <c r="J9" s="2"/>
    </row>
    <row r="10" spans="1:10" ht="15.75" x14ac:dyDescent="0.25">
      <c r="A10" s="4" t="s">
        <v>22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9" t="s">
        <v>8</v>
      </c>
      <c r="J10" s="4" t="s">
        <v>9</v>
      </c>
    </row>
    <row r="11" spans="1:10" ht="20.100000000000001" customHeight="1" x14ac:dyDescent="0.25">
      <c r="A11" s="17" t="s">
        <v>328</v>
      </c>
      <c r="B11" s="17" t="s">
        <v>33</v>
      </c>
      <c r="C11" s="17" t="s">
        <v>253</v>
      </c>
      <c r="D11" s="17" t="s">
        <v>254</v>
      </c>
      <c r="E11" s="17" t="s">
        <v>255</v>
      </c>
      <c r="F11" s="17" t="s">
        <v>256</v>
      </c>
      <c r="G11" s="17" t="s">
        <v>12</v>
      </c>
      <c r="H11" s="15">
        <v>242.5</v>
      </c>
      <c r="I11" s="33">
        <f>H11/340</f>
        <v>0.71323529411764708</v>
      </c>
      <c r="J11" s="15">
        <v>57</v>
      </c>
    </row>
    <row r="12" spans="1:10" ht="20.100000000000001" customHeight="1" x14ac:dyDescent="0.25">
      <c r="A12" s="17" t="s">
        <v>331</v>
      </c>
      <c r="B12" s="17" t="s">
        <v>56</v>
      </c>
      <c r="C12" s="17" t="s">
        <v>88</v>
      </c>
      <c r="D12" s="17" t="s">
        <v>89</v>
      </c>
      <c r="E12" s="17" t="s">
        <v>90</v>
      </c>
      <c r="F12" s="17" t="s">
        <v>91</v>
      </c>
      <c r="G12" s="17" t="s">
        <v>14</v>
      </c>
      <c r="H12" s="13">
        <v>222</v>
      </c>
      <c r="I12" s="33">
        <f>H12/340</f>
        <v>0.65294117647058825</v>
      </c>
      <c r="J12" s="13">
        <v>53</v>
      </c>
    </row>
    <row r="13" spans="1:10" ht="20.100000000000001" customHeight="1" x14ac:dyDescent="0.25">
      <c r="A13" s="17" t="s">
        <v>318</v>
      </c>
      <c r="B13" s="17" t="s">
        <v>258</v>
      </c>
      <c r="C13" s="17" t="s">
        <v>240</v>
      </c>
      <c r="D13" s="17" t="s">
        <v>241</v>
      </c>
      <c r="E13" s="17" t="s">
        <v>242</v>
      </c>
      <c r="F13" s="17" t="s">
        <v>243</v>
      </c>
      <c r="G13" s="17" t="s">
        <v>13</v>
      </c>
      <c r="H13" s="13">
        <v>221.5</v>
      </c>
      <c r="I13" s="33">
        <f>H13/340</f>
        <v>0.65147058823529413</v>
      </c>
      <c r="J13" s="13">
        <v>53</v>
      </c>
    </row>
    <row r="14" spans="1:10" ht="20.100000000000001" customHeight="1" x14ac:dyDescent="0.25">
      <c r="A14" s="17" t="s">
        <v>319</v>
      </c>
      <c r="B14" s="17" t="s">
        <v>259</v>
      </c>
      <c r="C14" s="17" t="s">
        <v>260</v>
      </c>
      <c r="D14" s="17" t="s">
        <v>261</v>
      </c>
      <c r="E14" s="17" t="s">
        <v>262</v>
      </c>
      <c r="F14" s="17" t="s">
        <v>263</v>
      </c>
      <c r="G14" s="17" t="s">
        <v>13</v>
      </c>
      <c r="H14" s="13">
        <v>215</v>
      </c>
      <c r="I14" s="33">
        <f>H14/340</f>
        <v>0.63235294117647056</v>
      </c>
      <c r="J14" s="13">
        <v>52</v>
      </c>
    </row>
    <row r="15" spans="1:10" ht="20.100000000000001" customHeight="1" x14ac:dyDescent="0.25">
      <c r="A15" s="17" t="s">
        <v>308</v>
      </c>
      <c r="B15" s="17" t="s">
        <v>244</v>
      </c>
      <c r="C15" s="17" t="s">
        <v>245</v>
      </c>
      <c r="D15" s="17" t="s">
        <v>246</v>
      </c>
      <c r="E15" s="17" t="s">
        <v>247</v>
      </c>
      <c r="F15" s="17" t="s">
        <v>248</v>
      </c>
      <c r="G15" s="17" t="s">
        <v>13</v>
      </c>
      <c r="H15" s="13" t="s">
        <v>308</v>
      </c>
      <c r="I15" s="33" t="s">
        <v>308</v>
      </c>
      <c r="J15" s="13" t="s">
        <v>308</v>
      </c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DF20D-4AD3-4593-AD62-7903865816F1}">
  <dimension ref="A1:J15"/>
  <sheetViews>
    <sheetView workbookViewId="0">
      <selection activeCell="A13" sqref="A13"/>
    </sheetView>
  </sheetViews>
  <sheetFormatPr defaultRowHeight="15" x14ac:dyDescent="0.25"/>
  <cols>
    <col min="3" max="3" width="25.140625" customWidth="1"/>
    <col min="5" max="5" width="24.42578125" customWidth="1"/>
    <col min="9" max="9" width="9.140625" style="34"/>
  </cols>
  <sheetData>
    <row r="1" spans="1:10" ht="18.75" x14ac:dyDescent="0.3">
      <c r="A1" s="3" t="s">
        <v>43</v>
      </c>
    </row>
    <row r="2" spans="1:10" ht="18.75" x14ac:dyDescent="0.3">
      <c r="A2" s="3" t="s">
        <v>10</v>
      </c>
    </row>
    <row r="3" spans="1:10" ht="18.75" x14ac:dyDescent="0.3">
      <c r="A3" s="3" t="s">
        <v>257</v>
      </c>
    </row>
    <row r="4" spans="1:10" ht="18.75" x14ac:dyDescent="0.3">
      <c r="A4" s="3" t="s">
        <v>99</v>
      </c>
    </row>
    <row r="5" spans="1:10" ht="18.75" x14ac:dyDescent="0.3">
      <c r="A5" s="3" t="s">
        <v>74</v>
      </c>
    </row>
    <row r="6" spans="1:10" ht="18.75" x14ac:dyDescent="0.3">
      <c r="A6" s="3" t="s">
        <v>333</v>
      </c>
    </row>
    <row r="7" spans="1:10" ht="18.75" x14ac:dyDescent="0.3">
      <c r="A7" s="3" t="s">
        <v>59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35"/>
      <c r="J9" s="2"/>
    </row>
    <row r="10" spans="1:10" ht="20.100000000000001" customHeight="1" x14ac:dyDescent="0.25">
      <c r="A10" s="4" t="s">
        <v>22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39" t="s">
        <v>8</v>
      </c>
      <c r="J10" s="4" t="s">
        <v>9</v>
      </c>
    </row>
    <row r="11" spans="1:10" ht="20.100000000000001" customHeight="1" x14ac:dyDescent="0.25">
      <c r="A11" s="17" t="s">
        <v>331</v>
      </c>
      <c r="B11" s="17" t="s">
        <v>268</v>
      </c>
      <c r="C11" s="17" t="s">
        <v>84</v>
      </c>
      <c r="D11" s="17" t="s">
        <v>85</v>
      </c>
      <c r="E11" s="17" t="s">
        <v>269</v>
      </c>
      <c r="F11" s="17" t="s">
        <v>270</v>
      </c>
      <c r="G11" s="17" t="s">
        <v>14</v>
      </c>
      <c r="H11" s="13">
        <v>239.5</v>
      </c>
      <c r="I11" s="33">
        <f>H11/390</f>
        <v>0.61410256410256414</v>
      </c>
      <c r="J11" s="13">
        <v>53</v>
      </c>
    </row>
    <row r="12" spans="1:10" ht="20.100000000000001" customHeight="1" x14ac:dyDescent="0.25">
      <c r="A12" s="17" t="s">
        <v>318</v>
      </c>
      <c r="B12" s="17" t="s">
        <v>95</v>
      </c>
      <c r="C12" s="17" t="s">
        <v>264</v>
      </c>
      <c r="D12" s="17" t="s">
        <v>265</v>
      </c>
      <c r="E12" s="17" t="s">
        <v>266</v>
      </c>
      <c r="F12" s="17" t="s">
        <v>267</v>
      </c>
      <c r="G12" s="17" t="s">
        <v>13</v>
      </c>
      <c r="H12" s="13">
        <v>259</v>
      </c>
      <c r="I12" s="33">
        <f>H12/390</f>
        <v>0.66410256410256407</v>
      </c>
      <c r="J12" s="13">
        <v>56</v>
      </c>
    </row>
    <row r="13" spans="1:10" ht="20.100000000000001" customHeight="1" x14ac:dyDescent="0.25">
      <c r="A13" s="17" t="s">
        <v>319</v>
      </c>
      <c r="B13" s="17" t="s">
        <v>47</v>
      </c>
      <c r="C13" s="17" t="s">
        <v>271</v>
      </c>
      <c r="D13" s="17" t="s">
        <v>272</v>
      </c>
      <c r="E13" s="17" t="s">
        <v>273</v>
      </c>
      <c r="F13" s="17" t="s">
        <v>274</v>
      </c>
      <c r="G13" s="17" t="s">
        <v>13</v>
      </c>
      <c r="H13" s="13">
        <v>240.5</v>
      </c>
      <c r="I13" s="33">
        <f>H13/390</f>
        <v>0.6166666666666667</v>
      </c>
      <c r="J13" s="13">
        <v>52</v>
      </c>
    </row>
    <row r="14" spans="1:10" ht="20.100000000000001" customHeight="1" x14ac:dyDescent="0.25">
      <c r="A14" s="17"/>
      <c r="B14" s="17"/>
      <c r="C14" s="17"/>
      <c r="D14" s="17"/>
      <c r="E14" s="17"/>
      <c r="F14" s="17"/>
      <c r="G14" s="17"/>
      <c r="H14" s="13"/>
      <c r="I14" s="33"/>
      <c r="J14" s="13"/>
    </row>
    <row r="15" spans="1:10" ht="20.100000000000001" customHeight="1" x14ac:dyDescent="0.25">
      <c r="A15" s="18"/>
      <c r="B15" s="20"/>
      <c r="C15" s="20"/>
      <c r="D15" s="20"/>
      <c r="E15" s="20"/>
      <c r="F15" s="20"/>
      <c r="G15" s="20"/>
      <c r="H15" s="14"/>
      <c r="I15" s="44"/>
      <c r="J15" s="14"/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Class 1 Prelim  17a</vt:lpstr>
      <vt:lpstr>Class 2 Prelim 19 Q</vt:lpstr>
      <vt:lpstr>Class 3 Novice 23 </vt:lpstr>
      <vt:lpstr>Class 4 Novice 37aQ</vt:lpstr>
      <vt:lpstr>Class 5 Ele 45</vt:lpstr>
      <vt:lpstr>Class 6 Ele 53 Q</vt:lpstr>
      <vt:lpstr>Class 7 Medium 61</vt:lpstr>
      <vt:lpstr>Class 8 Med 73 Q</vt:lpstr>
      <vt:lpstr>Class 9 Adv Med 91 Q</vt:lpstr>
      <vt:lpstr>Class 10 Adv Med 98 Q</vt:lpstr>
      <vt:lpstr>Class 11 Adv PYO</vt:lpstr>
      <vt:lpstr>Class 12 PSG Q</vt:lpstr>
      <vt:lpstr>Class 13 Inter I Q</vt:lpstr>
      <vt:lpstr>Class 17 Prelim FSM Q</vt:lpstr>
      <vt:lpstr>Class 18 Novice FSM Q</vt:lpstr>
      <vt:lpstr>Class 19 Ele FSM Q</vt:lpstr>
      <vt:lpstr>Class 20 Med FSM Q</vt:lpstr>
      <vt:lpstr>Class 21 Adv Med FSM Q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2022-07-10T17:06:50Z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